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5" yWindow="930" windowWidth="2040" windowHeight="3705" tabRatio="836"/>
  </bookViews>
  <sheets>
    <sheet name="Instrucciones" sheetId="227" r:id="rId1"/>
    <sheet name="Ranking" sheetId="226" r:id="rId2"/>
    <sheet name="Ventas por producto vendedor" sheetId="225" r:id="rId3"/>
    <sheet name="Auxiliar" sheetId="222" state="hidden" r:id="rId4"/>
  </sheets>
  <definedNames>
    <definedName name="_xlnm._FilterDatabase" localSheetId="2" hidden="1">'Ventas por producto vendedor'!$E$5:$J$55</definedName>
    <definedName name="menu">'Ventas por producto vendedor'!$E$6:$E$55</definedName>
    <definedName name="Orden">Auxiliar!$E$8</definedName>
    <definedName name="sort_order">Auxiliar!$E$8</definedName>
  </definedNames>
  <calcPr calcId="144525" iterate="1"/>
</workbook>
</file>

<file path=xl/calcChain.xml><?xml version="1.0" encoding="utf-8"?>
<calcChain xmlns="http://schemas.openxmlformats.org/spreadsheetml/2006/main">
  <c r="E13" i="222" l="1"/>
  <c r="E14" i="222"/>
  <c r="E15" i="222"/>
  <c r="E16" i="222"/>
  <c r="E17" i="222"/>
  <c r="E18" i="222"/>
  <c r="E19" i="222"/>
  <c r="E20" i="222"/>
  <c r="E21" i="222"/>
  <c r="E22" i="222"/>
  <c r="E23" i="222"/>
  <c r="E24" i="222"/>
  <c r="E25" i="222"/>
  <c r="E26" i="222"/>
  <c r="E27" i="222"/>
  <c r="E28" i="222"/>
  <c r="E29" i="222"/>
  <c r="E30" i="222"/>
  <c r="E31" i="222"/>
  <c r="E32" i="222"/>
  <c r="E33" i="222"/>
  <c r="E34" i="222"/>
  <c r="E35" i="222"/>
  <c r="E36" i="222"/>
  <c r="E37" i="222"/>
  <c r="E38" i="222"/>
  <c r="E39" i="222"/>
  <c r="E40" i="222"/>
  <c r="E41" i="222"/>
  <c r="E42" i="222"/>
  <c r="E43" i="222"/>
  <c r="E44" i="222"/>
  <c r="E45" i="222"/>
  <c r="E46" i="222"/>
  <c r="E47" i="222"/>
  <c r="E48" i="222"/>
  <c r="E49" i="222"/>
  <c r="E50" i="222"/>
  <c r="E51" i="222"/>
  <c r="E52" i="222"/>
  <c r="E53" i="222"/>
  <c r="E54" i="222"/>
  <c r="E55" i="222"/>
  <c r="E56" i="222"/>
  <c r="E57" i="222"/>
  <c r="E58" i="222"/>
  <c r="E59" i="222"/>
  <c r="E60" i="222"/>
  <c r="E61" i="222"/>
  <c r="E12" i="222"/>
  <c r="N10" i="226" l="1"/>
  <c r="J7" i="225" l="1"/>
  <c r="J8" i="225"/>
  <c r="J9" i="225"/>
  <c r="J10" i="225"/>
  <c r="J11" i="225"/>
  <c r="J12" i="225"/>
  <c r="J13" i="225"/>
  <c r="J14" i="225"/>
  <c r="J15" i="225"/>
  <c r="J16" i="225"/>
  <c r="J17" i="225"/>
  <c r="J18" i="225"/>
  <c r="J19" i="225"/>
  <c r="J20" i="225"/>
  <c r="J21" i="225"/>
  <c r="J22" i="225"/>
  <c r="J23" i="225"/>
  <c r="J24" i="225"/>
  <c r="J25" i="225"/>
  <c r="J26" i="225"/>
  <c r="J27" i="225"/>
  <c r="J28" i="225"/>
  <c r="J29" i="225"/>
  <c r="J30" i="225"/>
  <c r="J31" i="225"/>
  <c r="J32" i="225"/>
  <c r="J33" i="225"/>
  <c r="J34" i="225"/>
  <c r="J35" i="225"/>
  <c r="J36" i="225"/>
  <c r="J37" i="225"/>
  <c r="J38" i="225"/>
  <c r="J39" i="225"/>
  <c r="J40" i="225"/>
  <c r="J41" i="225"/>
  <c r="J42" i="225"/>
  <c r="J43" i="225"/>
  <c r="J44" i="225"/>
  <c r="J45" i="225"/>
  <c r="J46" i="225"/>
  <c r="J47" i="225"/>
  <c r="J48" i="225"/>
  <c r="J49" i="225"/>
  <c r="J50" i="225"/>
  <c r="J51" i="225"/>
  <c r="J52" i="225"/>
  <c r="J53" i="225"/>
  <c r="J54" i="225"/>
  <c r="J55" i="225"/>
  <c r="J6" i="225"/>
  <c r="I6" i="226" l="1"/>
  <c r="H6" i="226"/>
  <c r="G6" i="226"/>
  <c r="F6" i="226"/>
  <c r="E6" i="226"/>
  <c r="O11" i="222" l="1"/>
  <c r="N11" i="222"/>
  <c r="M11" i="222"/>
  <c r="L11" i="222"/>
  <c r="K11" i="222"/>
  <c r="C13" i="222"/>
  <c r="D13" i="222"/>
  <c r="D12" i="222"/>
  <c r="F12" i="222" s="1"/>
  <c r="F13" i="222" l="1"/>
  <c r="C9" i="226"/>
  <c r="C14" i="222"/>
  <c r="C15" i="222" s="1"/>
  <c r="C11" i="226" l="1"/>
  <c r="C10" i="226"/>
  <c r="D14" i="222"/>
  <c r="F14" i="222" s="1"/>
  <c r="C16" i="222"/>
  <c r="C12" i="226" l="1"/>
  <c r="C17" i="222"/>
  <c r="F15" i="222"/>
  <c r="D15" i="222"/>
  <c r="C13" i="226" l="1"/>
  <c r="C18" i="222"/>
  <c r="D16" i="222"/>
  <c r="F16" i="222" s="1"/>
  <c r="C14" i="226" l="1"/>
  <c r="C19" i="222"/>
  <c r="D17" i="222"/>
  <c r="F17" i="222" s="1"/>
  <c r="C15" i="226" l="1"/>
  <c r="C20" i="222"/>
  <c r="D18" i="222"/>
  <c r="F18" i="222" s="1"/>
  <c r="C16" i="226" l="1"/>
  <c r="C21" i="222"/>
  <c r="D19" i="222"/>
  <c r="F19" i="222" s="1"/>
  <c r="C17" i="226" l="1"/>
  <c r="C22" i="222"/>
  <c r="D20" i="222"/>
  <c r="F20" i="222" s="1"/>
  <c r="C18" i="226" l="1"/>
  <c r="C23" i="222"/>
  <c r="D21" i="222"/>
  <c r="F21" i="222" s="1"/>
  <c r="C19" i="226" l="1"/>
  <c r="C24" i="222"/>
  <c r="D22" i="222"/>
  <c r="F22" i="222" s="1"/>
  <c r="C20" i="226" l="1"/>
  <c r="D23" i="222"/>
  <c r="F23" i="222" s="1"/>
  <c r="C25" i="222"/>
  <c r="C21" i="226" l="1"/>
  <c r="C26" i="222"/>
  <c r="D24" i="222"/>
  <c r="F24" i="222" s="1"/>
  <c r="C22" i="226" l="1"/>
  <c r="D25" i="222"/>
  <c r="F25" i="222" s="1"/>
  <c r="C27" i="222"/>
  <c r="C23" i="226" l="1"/>
  <c r="C28" i="222"/>
  <c r="D26" i="222"/>
  <c r="F26" i="222" s="1"/>
  <c r="C24" i="226" l="1"/>
  <c r="D27" i="222"/>
  <c r="F27" i="222"/>
  <c r="C29" i="222"/>
  <c r="C25" i="226" l="1"/>
  <c r="D28" i="222"/>
  <c r="F28" i="222" s="1"/>
  <c r="C30" i="222"/>
  <c r="C26" i="226" l="1"/>
  <c r="D29" i="222"/>
  <c r="F29" i="222"/>
  <c r="C31" i="222"/>
  <c r="C27" i="226" l="1"/>
  <c r="C32" i="222"/>
  <c r="F30" i="222"/>
  <c r="D30" i="222"/>
  <c r="C28" i="226" l="1"/>
  <c r="D31" i="222"/>
  <c r="F31" i="222" s="1"/>
  <c r="C33" i="222"/>
  <c r="C29" i="226" l="1"/>
  <c r="D32" i="222"/>
  <c r="F32" i="222" s="1"/>
  <c r="C34" i="222"/>
  <c r="C30" i="226" l="1"/>
  <c r="D33" i="222"/>
  <c r="F33" i="222"/>
  <c r="C35" i="222"/>
  <c r="C31" i="226" l="1"/>
  <c r="C36" i="222"/>
  <c r="D34" i="222"/>
  <c r="F34" i="222" s="1"/>
  <c r="C32" i="226" l="1"/>
  <c r="D35" i="222"/>
  <c r="F35" i="222"/>
  <c r="C37" i="222"/>
  <c r="C33" i="226" s="1"/>
  <c r="C38" i="222" l="1"/>
  <c r="D36" i="222"/>
  <c r="F36" i="222"/>
  <c r="D37" i="222" l="1"/>
  <c r="F37" i="222" s="1"/>
  <c r="C39" i="222"/>
  <c r="D38" i="222" l="1"/>
  <c r="F38" i="222" s="1"/>
  <c r="C40" i="222"/>
  <c r="C41" i="222" l="1"/>
  <c r="D39" i="222"/>
  <c r="F39" i="222"/>
  <c r="C42" i="222" l="1"/>
  <c r="D40" i="222"/>
  <c r="F40" i="222" s="1"/>
  <c r="F41" i="222" l="1"/>
  <c r="D41" i="222"/>
  <c r="C43" i="222"/>
  <c r="D42" i="222" l="1"/>
  <c r="C44" i="222"/>
  <c r="F42" i="222"/>
  <c r="D43" i="222" l="1"/>
  <c r="F43" i="222" s="1"/>
  <c r="C45" i="222"/>
  <c r="D44" i="222" l="1"/>
  <c r="C46" i="222"/>
  <c r="F44" i="222"/>
  <c r="C47" i="222" l="1"/>
  <c r="D45" i="222"/>
  <c r="F45" i="222" s="1"/>
  <c r="C48" i="222" l="1"/>
  <c r="D46" i="222"/>
  <c r="F46" i="222" s="1"/>
  <c r="C49" i="222" l="1"/>
  <c r="D47" i="222"/>
  <c r="F47" i="222" s="1"/>
  <c r="D48" i="222" l="1"/>
  <c r="F48" i="222" s="1"/>
  <c r="C50" i="222"/>
  <c r="C51" i="222" l="1"/>
  <c r="D49" i="222"/>
  <c r="F49" i="222" s="1"/>
  <c r="C52" i="222" l="1"/>
  <c r="D50" i="222"/>
  <c r="F50" i="222" s="1"/>
  <c r="F51" i="222" l="1"/>
  <c r="D51" i="222"/>
  <c r="C53" i="222"/>
  <c r="D52" i="222" l="1"/>
  <c r="F52" i="222" s="1"/>
  <c r="C54" i="222"/>
  <c r="C55" i="222" l="1"/>
  <c r="D53" i="222"/>
  <c r="F53" i="222"/>
  <c r="F54" i="222" l="1"/>
  <c r="D54" i="222"/>
  <c r="C56" i="222"/>
  <c r="D55" i="222" l="1"/>
  <c r="C57" i="222"/>
  <c r="F55" i="222"/>
  <c r="C58" i="222" l="1"/>
  <c r="D56" i="222"/>
  <c r="F56" i="222" s="1"/>
  <c r="C59" i="222" l="1"/>
  <c r="D57" i="222"/>
  <c r="F57" i="222"/>
  <c r="F58" i="222" l="1"/>
  <c r="D58" i="222"/>
  <c r="C60" i="222"/>
  <c r="C61" i="222" l="1"/>
  <c r="D59" i="222"/>
  <c r="F59" i="222" s="1"/>
  <c r="D60" i="222" l="1"/>
  <c r="F60" i="222"/>
  <c r="D61" i="222" l="1"/>
  <c r="F61" i="222" s="1"/>
  <c r="G16" i="222" l="1"/>
  <c r="H16" i="222" s="1"/>
  <c r="G15" i="222"/>
  <c r="H15" i="222" s="1"/>
  <c r="G12" i="222"/>
  <c r="H12" i="222" s="1"/>
  <c r="G20" i="222"/>
  <c r="H20" i="222" s="1"/>
  <c r="G13" i="222"/>
  <c r="H13" i="222" s="1"/>
  <c r="G18" i="222"/>
  <c r="H18" i="222" s="1"/>
  <c r="G14" i="222"/>
  <c r="H14" i="222" s="1"/>
  <c r="G17" i="222"/>
  <c r="H17" i="222" s="1"/>
  <c r="G19" i="222"/>
  <c r="H19" i="222" s="1"/>
  <c r="G21" i="222"/>
  <c r="H21" i="222" s="1"/>
  <c r="G23" i="222"/>
  <c r="H23" i="222" s="1"/>
  <c r="G24" i="222"/>
  <c r="H24" i="222" s="1"/>
  <c r="G25" i="222"/>
  <c r="H25" i="222" s="1"/>
  <c r="G22" i="222"/>
  <c r="H22" i="222" s="1"/>
  <c r="G26" i="222"/>
  <c r="H26" i="222" s="1"/>
  <c r="G31" i="222"/>
  <c r="H31" i="222" s="1"/>
  <c r="G28" i="222"/>
  <c r="H28" i="222" s="1"/>
  <c r="G27" i="222"/>
  <c r="H27" i="222" s="1"/>
  <c r="G29" i="222"/>
  <c r="H29" i="222" s="1"/>
  <c r="G30" i="222"/>
  <c r="H30" i="222" s="1"/>
  <c r="G33" i="222"/>
  <c r="H33" i="222" s="1"/>
  <c r="G32" i="222"/>
  <c r="H32" i="222" s="1"/>
  <c r="G35" i="222"/>
  <c r="H35" i="222" s="1"/>
  <c r="G34" i="222"/>
  <c r="H34" i="222" s="1"/>
  <c r="G36" i="222"/>
  <c r="H36" i="222" s="1"/>
  <c r="G37" i="222"/>
  <c r="H37" i="222" s="1"/>
  <c r="G40" i="222"/>
  <c r="H40" i="222" s="1"/>
  <c r="G38" i="222"/>
  <c r="H38" i="222" s="1"/>
  <c r="G39" i="222"/>
  <c r="H39" i="222" s="1"/>
  <c r="G41" i="222"/>
  <c r="H41" i="222" s="1"/>
  <c r="G42" i="222"/>
  <c r="H42" i="222" s="1"/>
  <c r="G43" i="222"/>
  <c r="H43" i="222" s="1"/>
  <c r="G46" i="222"/>
  <c r="H46" i="222" s="1"/>
  <c r="G45" i="222"/>
  <c r="H45" i="222" s="1"/>
  <c r="G44" i="222"/>
  <c r="H44" i="222" s="1"/>
  <c r="G47" i="222"/>
  <c r="H47" i="222" s="1"/>
  <c r="G49" i="222"/>
  <c r="H49" i="222" s="1"/>
  <c r="G48" i="222"/>
  <c r="H48" i="222" s="1"/>
  <c r="G51" i="222"/>
  <c r="H51" i="222" s="1"/>
  <c r="G50" i="222"/>
  <c r="H50" i="222" s="1"/>
  <c r="G56" i="222"/>
  <c r="H56" i="222" s="1"/>
  <c r="G52" i="222"/>
  <c r="H52" i="222" s="1"/>
  <c r="G53" i="222"/>
  <c r="H53" i="222" s="1"/>
  <c r="G55" i="222"/>
  <c r="H55" i="222" s="1"/>
  <c r="G54" i="222"/>
  <c r="H54" i="222" s="1"/>
  <c r="G57" i="222"/>
  <c r="H57" i="222" s="1"/>
  <c r="G60" i="222"/>
  <c r="H60" i="222" s="1"/>
  <c r="G58" i="222"/>
  <c r="H58" i="222" s="1"/>
  <c r="G61" i="222"/>
  <c r="H61" i="222" s="1"/>
  <c r="G59" i="222"/>
  <c r="H59" i="222" s="1"/>
  <c r="J60" i="222" l="1"/>
  <c r="N60" i="222"/>
  <c r="O60" i="222"/>
  <c r="K60" i="222"/>
  <c r="M60" i="222"/>
  <c r="L60" i="222"/>
  <c r="K53" i="222"/>
  <c r="M53" i="222"/>
  <c r="L53" i="222"/>
  <c r="N53" i="222"/>
  <c r="J53" i="222"/>
  <c r="O53" i="222"/>
  <c r="L51" i="222"/>
  <c r="O51" i="222"/>
  <c r="K51" i="222"/>
  <c r="M51" i="222"/>
  <c r="N51" i="222"/>
  <c r="J51" i="222"/>
  <c r="L44" i="222"/>
  <c r="J44" i="222"/>
  <c r="N44" i="222"/>
  <c r="M44" i="222"/>
  <c r="K44" i="222"/>
  <c r="O44" i="222"/>
  <c r="M42" i="222"/>
  <c r="J42" i="222"/>
  <c r="O42" i="222"/>
  <c r="N42" i="222"/>
  <c r="L42" i="222"/>
  <c r="K42" i="222"/>
  <c r="J40" i="222"/>
  <c r="M40" i="222"/>
  <c r="L40" i="222"/>
  <c r="O40" i="222"/>
  <c r="N40" i="222"/>
  <c r="K40" i="222"/>
  <c r="M35" i="222"/>
  <c r="N35" i="222"/>
  <c r="K35" i="222"/>
  <c r="O35" i="222"/>
  <c r="L35" i="222"/>
  <c r="J35" i="222"/>
  <c r="L29" i="222"/>
  <c r="O29" i="222"/>
  <c r="N29" i="222"/>
  <c r="M29" i="222"/>
  <c r="J29" i="222"/>
  <c r="K29" i="222"/>
  <c r="L26" i="222"/>
  <c r="K26" i="222"/>
  <c r="O26" i="222"/>
  <c r="J26" i="222"/>
  <c r="N26" i="222"/>
  <c r="M26" i="222"/>
  <c r="M23" i="222"/>
  <c r="J23" i="222"/>
  <c r="O23" i="222"/>
  <c r="L23" i="222"/>
  <c r="K23" i="222"/>
  <c r="N23" i="222"/>
  <c r="L14" i="222"/>
  <c r="N14" i="222"/>
  <c r="J14" i="222"/>
  <c r="N13" i="226" s="1"/>
  <c r="M14" i="222"/>
  <c r="O14" i="222"/>
  <c r="K14" i="222"/>
  <c r="J12" i="222"/>
  <c r="N11" i="226" s="1"/>
  <c r="L12" i="222"/>
  <c r="M12" i="222"/>
  <c r="O12" i="222"/>
  <c r="K12" i="222"/>
  <c r="N12" i="222"/>
  <c r="N59" i="222"/>
  <c r="L59" i="222"/>
  <c r="K59" i="222"/>
  <c r="M59" i="222"/>
  <c r="J59" i="222"/>
  <c r="O59" i="222"/>
  <c r="K57" i="222"/>
  <c r="N57" i="222"/>
  <c r="L57" i="222"/>
  <c r="M57" i="222"/>
  <c r="J57" i="222"/>
  <c r="O57" i="222"/>
  <c r="L52" i="222"/>
  <c r="K52" i="222"/>
  <c r="N52" i="222"/>
  <c r="J52" i="222"/>
  <c r="M52" i="222"/>
  <c r="O52" i="222"/>
  <c r="N48" i="222"/>
  <c r="O48" i="222"/>
  <c r="L48" i="222"/>
  <c r="M48" i="222"/>
  <c r="J48" i="222"/>
  <c r="K48" i="222"/>
  <c r="L45" i="222"/>
  <c r="O45" i="222"/>
  <c r="N45" i="222"/>
  <c r="J45" i="222"/>
  <c r="M45" i="222"/>
  <c r="K45" i="222"/>
  <c r="L41" i="222"/>
  <c r="K41" i="222"/>
  <c r="N41" i="222"/>
  <c r="O41" i="222"/>
  <c r="J41" i="222"/>
  <c r="M41" i="222"/>
  <c r="N37" i="222"/>
  <c r="K37" i="222"/>
  <c r="J37" i="222"/>
  <c r="L37" i="222"/>
  <c r="O37" i="222"/>
  <c r="M37" i="222"/>
  <c r="K32" i="222"/>
  <c r="J32" i="222"/>
  <c r="O32" i="222"/>
  <c r="L32" i="222"/>
  <c r="N32" i="222"/>
  <c r="M32" i="222"/>
  <c r="N27" i="222"/>
  <c r="K27" i="222"/>
  <c r="M27" i="222"/>
  <c r="L27" i="222"/>
  <c r="J27" i="222"/>
  <c r="O27" i="222"/>
  <c r="M22" i="222"/>
  <c r="K22" i="222"/>
  <c r="L22" i="222"/>
  <c r="N22" i="222"/>
  <c r="O22" i="222"/>
  <c r="J22" i="222"/>
  <c r="L21" i="222"/>
  <c r="J21" i="222"/>
  <c r="N21" i="222"/>
  <c r="M21" i="222"/>
  <c r="O21" i="222"/>
  <c r="K21" i="222"/>
  <c r="N18" i="222"/>
  <c r="K18" i="222"/>
  <c r="O18" i="222"/>
  <c r="M18" i="222"/>
  <c r="L18" i="222"/>
  <c r="J18" i="222"/>
  <c r="J15" i="222"/>
  <c r="N14" i="226" s="1"/>
  <c r="O15" i="222"/>
  <c r="N15" i="222"/>
  <c r="L15" i="222"/>
  <c r="M15" i="222"/>
  <c r="K15" i="222"/>
  <c r="K61" i="222"/>
  <c r="O61" i="222"/>
  <c r="L61" i="222"/>
  <c r="N61" i="222"/>
  <c r="M61" i="222"/>
  <c r="J61" i="222"/>
  <c r="K54" i="222"/>
  <c r="L54" i="222"/>
  <c r="M54" i="222"/>
  <c r="N54" i="222"/>
  <c r="J54" i="222"/>
  <c r="O54" i="222"/>
  <c r="J56" i="222"/>
  <c r="K56" i="222"/>
  <c r="L56" i="222"/>
  <c r="O56" i="222"/>
  <c r="M56" i="222"/>
  <c r="N56" i="222"/>
  <c r="M49" i="222"/>
  <c r="N49" i="222"/>
  <c r="L49" i="222"/>
  <c r="K49" i="222"/>
  <c r="O49" i="222"/>
  <c r="J49" i="222"/>
  <c r="O46" i="222"/>
  <c r="J46" i="222"/>
  <c r="L46" i="222"/>
  <c r="N46" i="222"/>
  <c r="K46" i="222"/>
  <c r="M46" i="222"/>
  <c r="O39" i="222"/>
  <c r="J39" i="222"/>
  <c r="K39" i="222"/>
  <c r="M39" i="222"/>
  <c r="N39" i="222"/>
  <c r="L39" i="222"/>
  <c r="O36" i="222"/>
  <c r="J36" i="222"/>
  <c r="L36" i="222"/>
  <c r="M36" i="222"/>
  <c r="N36" i="222"/>
  <c r="K36" i="222"/>
  <c r="J33" i="222"/>
  <c r="L33" i="222"/>
  <c r="O33" i="222"/>
  <c r="K33" i="222"/>
  <c r="M33" i="222"/>
  <c r="N33" i="222"/>
  <c r="L28" i="222"/>
  <c r="M28" i="222"/>
  <c r="K28" i="222"/>
  <c r="N28" i="222"/>
  <c r="J28" i="222"/>
  <c r="O28" i="222"/>
  <c r="M25" i="222"/>
  <c r="J25" i="222"/>
  <c r="N25" i="222"/>
  <c r="K25" i="222"/>
  <c r="L25" i="222"/>
  <c r="O25" i="222"/>
  <c r="N19" i="222"/>
  <c r="M19" i="222"/>
  <c r="L19" i="222"/>
  <c r="K19" i="222"/>
  <c r="J19" i="222"/>
  <c r="O19" i="222"/>
  <c r="M13" i="222"/>
  <c r="K13" i="222"/>
  <c r="O13" i="222"/>
  <c r="L13" i="222"/>
  <c r="J13" i="222"/>
  <c r="N12" i="226" s="1"/>
  <c r="N13" i="222"/>
  <c r="K16" i="222"/>
  <c r="M16" i="222"/>
  <c r="J16" i="222"/>
  <c r="N15" i="226" s="1"/>
  <c r="L16" i="222"/>
  <c r="N16" i="222"/>
  <c r="O16" i="222"/>
  <c r="L58" i="222"/>
  <c r="M58" i="222"/>
  <c r="K58" i="222"/>
  <c r="N58" i="222"/>
  <c r="J58" i="222"/>
  <c r="O58" i="222"/>
  <c r="K55" i="222"/>
  <c r="J55" i="222"/>
  <c r="L55" i="222"/>
  <c r="M55" i="222"/>
  <c r="O55" i="222"/>
  <c r="N55" i="222"/>
  <c r="M50" i="222"/>
  <c r="J50" i="222"/>
  <c r="O50" i="222"/>
  <c r="L50" i="222"/>
  <c r="N50" i="222"/>
  <c r="K50" i="222"/>
  <c r="L47" i="222"/>
  <c r="N47" i="222"/>
  <c r="O47" i="222"/>
  <c r="J47" i="222"/>
  <c r="M47" i="222"/>
  <c r="K47" i="222"/>
  <c r="M43" i="222"/>
  <c r="L43" i="222"/>
  <c r="O43" i="222"/>
  <c r="N43" i="222"/>
  <c r="J43" i="222"/>
  <c r="K43" i="222"/>
  <c r="O38" i="222"/>
  <c r="L38" i="222"/>
  <c r="M38" i="222"/>
  <c r="J38" i="222"/>
  <c r="N38" i="222"/>
  <c r="K38" i="222"/>
  <c r="N34" i="222"/>
  <c r="J34" i="222"/>
  <c r="L34" i="222"/>
  <c r="K34" i="222"/>
  <c r="M34" i="222"/>
  <c r="O34" i="222"/>
  <c r="K30" i="222"/>
  <c r="O30" i="222"/>
  <c r="N30" i="222"/>
  <c r="L30" i="222"/>
  <c r="J30" i="222"/>
  <c r="M30" i="222"/>
  <c r="K31" i="222"/>
  <c r="M31" i="222"/>
  <c r="J31" i="222"/>
  <c r="O31" i="222"/>
  <c r="N31" i="222"/>
  <c r="L31" i="222"/>
  <c r="L24" i="222"/>
  <c r="O24" i="222"/>
  <c r="K24" i="222"/>
  <c r="M24" i="222"/>
  <c r="N24" i="222"/>
  <c r="J24" i="222"/>
  <c r="M17" i="222"/>
  <c r="K17" i="222"/>
  <c r="L17" i="222"/>
  <c r="O17" i="222"/>
  <c r="J17" i="222"/>
  <c r="N17" i="222"/>
  <c r="N20" i="222"/>
  <c r="O20" i="222"/>
  <c r="L20" i="222"/>
  <c r="M20" i="222"/>
  <c r="J20" i="222"/>
  <c r="K20" i="222"/>
  <c r="E9" i="226" l="1"/>
  <c r="O14" i="226"/>
  <c r="O13" i="226"/>
  <c r="O11" i="226"/>
  <c r="O15" i="226"/>
  <c r="O12" i="226"/>
  <c r="I27" i="226"/>
  <c r="E21" i="226"/>
  <c r="G28" i="226"/>
  <c r="H31" i="226"/>
  <c r="D22" i="226"/>
  <c r="D24" i="226"/>
  <c r="F19" i="226"/>
  <c r="H20" i="226"/>
  <c r="F30" i="226"/>
  <c r="D32" i="226"/>
  <c r="G19" i="226"/>
  <c r="F21" i="226"/>
  <c r="H23" i="226"/>
  <c r="E26" i="226"/>
  <c r="G22" i="226"/>
  <c r="F32" i="226"/>
  <c r="I30" i="226"/>
  <c r="G30" i="226"/>
  <c r="I22" i="226"/>
  <c r="E27" i="226"/>
  <c r="F25" i="226"/>
  <c r="I23" i="226"/>
  <c r="I31" i="226"/>
  <c r="G24" i="226"/>
  <c r="D26" i="226"/>
  <c r="F26" i="226"/>
  <c r="E22" i="226"/>
  <c r="H28" i="226"/>
  <c r="E23" i="226"/>
  <c r="F22" i="226"/>
  <c r="I20" i="226"/>
  <c r="D33" i="226"/>
  <c r="E29" i="226"/>
  <c r="G20" i="226"/>
  <c r="F28" i="226"/>
  <c r="G25" i="226"/>
  <c r="D20" i="226"/>
  <c r="E32" i="226"/>
  <c r="E19" i="226"/>
  <c r="H29" i="226"/>
  <c r="G32" i="226"/>
  <c r="H21" i="226"/>
  <c r="D28" i="226"/>
  <c r="H25" i="226"/>
  <c r="F33" i="226"/>
  <c r="I29" i="226"/>
  <c r="E31" i="226"/>
  <c r="D19" i="226"/>
  <c r="D23" i="226"/>
  <c r="I26" i="226"/>
  <c r="D21" i="226"/>
  <c r="I21" i="226"/>
  <c r="I28" i="226"/>
  <c r="E28" i="226"/>
  <c r="D27" i="226"/>
  <c r="D25" i="226"/>
  <c r="E30" i="226"/>
  <c r="E33" i="226"/>
  <c r="H33" i="226"/>
  <c r="I33" i="226"/>
  <c r="E24" i="226"/>
  <c r="G29" i="226"/>
  <c r="E20" i="226"/>
  <c r="G23" i="226"/>
  <c r="G26" i="226"/>
  <c r="I32" i="226"/>
  <c r="D31" i="226"/>
  <c r="D30" i="226"/>
  <c r="H19" i="226"/>
  <c r="G21" i="226"/>
  <c r="G27" i="226"/>
  <c r="F27" i="226"/>
  <c r="H27" i="226"/>
  <c r="G31" i="226"/>
  <c r="F31" i="226"/>
  <c r="H22" i="226"/>
  <c r="I25" i="226"/>
  <c r="E25" i="226"/>
  <c r="H30" i="226"/>
  <c r="G33" i="226"/>
  <c r="I19" i="226"/>
  <c r="I24" i="226"/>
  <c r="F24" i="226"/>
  <c r="H24" i="226"/>
  <c r="F29" i="226"/>
  <c r="D29" i="226"/>
  <c r="F20" i="226"/>
  <c r="F23" i="226"/>
  <c r="H26" i="226"/>
  <c r="H32" i="226"/>
  <c r="F16" i="226"/>
  <c r="E10" i="226"/>
  <c r="F11" i="226"/>
  <c r="G10" i="226"/>
  <c r="H18" i="226"/>
  <c r="E18" i="226"/>
  <c r="H16" i="226"/>
  <c r="H17" i="226"/>
  <c r="G9" i="226"/>
  <c r="G14" i="226"/>
  <c r="F10" i="226"/>
  <c r="I17" i="226"/>
  <c r="H9" i="226"/>
  <c r="G12" i="226"/>
  <c r="F18" i="226"/>
  <c r="I10" i="226"/>
  <c r="F15" i="226"/>
  <c r="I14" i="226"/>
  <c r="G13" i="226"/>
  <c r="H10" i="226"/>
  <c r="G16" i="226"/>
  <c r="I9" i="226"/>
  <c r="E14" i="226"/>
  <c r="F12" i="226"/>
  <c r="I13" i="226"/>
  <c r="E13" i="226"/>
  <c r="I18" i="226"/>
  <c r="F9" i="226"/>
  <c r="G17" i="226"/>
  <c r="F17" i="226"/>
  <c r="H13" i="226"/>
  <c r="I16" i="226"/>
  <c r="E12" i="226"/>
  <c r="H12" i="226"/>
  <c r="G15" i="226"/>
  <c r="I15" i="226"/>
  <c r="E11" i="226"/>
  <c r="I11" i="226"/>
  <c r="H15" i="226"/>
  <c r="E17" i="226"/>
  <c r="H14" i="226"/>
  <c r="F14" i="226"/>
  <c r="F13" i="226"/>
  <c r="E16" i="226"/>
  <c r="I12" i="226"/>
  <c r="E15" i="226"/>
  <c r="G18" i="226"/>
  <c r="G11" i="226"/>
  <c r="H11" i="226"/>
  <c r="D17" i="226"/>
  <c r="D10" i="226"/>
  <c r="D14" i="226"/>
  <c r="D16" i="226"/>
  <c r="D9" i="226"/>
  <c r="D11" i="226"/>
  <c r="D13" i="226"/>
  <c r="D12" i="226"/>
  <c r="D15" i="226"/>
  <c r="D18" i="226"/>
</calcChain>
</file>

<file path=xl/sharedStrings.xml><?xml version="1.0" encoding="utf-8"?>
<sst xmlns="http://schemas.openxmlformats.org/spreadsheetml/2006/main" count="65" uniqueCount="64">
  <si>
    <t>Producto 1</t>
  </si>
  <si>
    <t>Producto 2</t>
  </si>
  <si>
    <t>Producto 3</t>
  </si>
  <si>
    <t>Producto 4</t>
  </si>
  <si>
    <t>Promedio de Venta</t>
  </si>
  <si>
    <t>Promedio</t>
  </si>
  <si>
    <t>Auxiliar 1</t>
  </si>
  <si>
    <t>Valor en auxiliar</t>
  </si>
  <si>
    <t>N°</t>
  </si>
  <si>
    <t>Nombre</t>
  </si>
  <si>
    <t>Posición Actual</t>
  </si>
  <si>
    <t>Vista para el Producto N°</t>
  </si>
  <si>
    <t xml:space="preserve">Órden </t>
  </si>
  <si>
    <t>Ranking de promedio</t>
  </si>
  <si>
    <t>Cecilia</t>
  </si>
  <si>
    <t>Carolina</t>
  </si>
  <si>
    <t>Federico</t>
  </si>
  <si>
    <t>Estefanía</t>
  </si>
  <si>
    <t>Goliat</t>
  </si>
  <si>
    <t>Olga</t>
  </si>
  <si>
    <t>Juan</t>
  </si>
  <si>
    <t>José</t>
  </si>
  <si>
    <t>Martín</t>
  </si>
  <si>
    <t>Laureano</t>
  </si>
  <si>
    <t>Lucas</t>
  </si>
  <si>
    <t>Ricardo</t>
  </si>
  <si>
    <t>Sofía</t>
  </si>
  <si>
    <t>Leopoldo</t>
  </si>
  <si>
    <t>Celeste</t>
  </si>
  <si>
    <t>María</t>
  </si>
  <si>
    <t>Manuel</t>
  </si>
  <si>
    <t>Carlos</t>
  </si>
  <si>
    <t>Diego</t>
  </si>
  <si>
    <t>Gustavo</t>
  </si>
  <si>
    <t>Daniel</t>
  </si>
  <si>
    <t>Álvaro</t>
  </si>
  <si>
    <t>Agustín</t>
  </si>
  <si>
    <t>Nicolás</t>
  </si>
  <si>
    <t>Pablo</t>
  </si>
  <si>
    <t>Pepe</t>
  </si>
  <si>
    <t>Milagros</t>
  </si>
  <si>
    <t>Belén</t>
  </si>
  <si>
    <t>Ana</t>
  </si>
  <si>
    <t>Orlando</t>
  </si>
  <si>
    <t>Mario</t>
  </si>
  <si>
    <t>Luigi</t>
  </si>
  <si>
    <t>Marco</t>
  </si>
  <si>
    <t>Mariana</t>
  </si>
  <si>
    <t>Andrea</t>
  </si>
  <si>
    <t>Daniela</t>
  </si>
  <si>
    <t>Hernán</t>
  </si>
  <si>
    <t>Maximiliano</t>
  </si>
  <si>
    <t>Luis</t>
  </si>
  <si>
    <t>Alejandro</t>
  </si>
  <si>
    <t>Paz</t>
  </si>
  <si>
    <t>Delfina</t>
  </si>
  <si>
    <t>Tomás</t>
  </si>
  <si>
    <t>Bernardo</t>
  </si>
  <si>
    <t>Johana</t>
  </si>
  <si>
    <t>Miguel</t>
  </si>
  <si>
    <t>Andrés</t>
  </si>
  <si>
    <t>Ramiro</t>
  </si>
  <si>
    <t>Néstor</t>
  </si>
  <si>
    <t>TOP 5 de vendedores por producto o promedio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</si>
</sst>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&quot;€&quot;* #,##0.00_);_(&quot;€&quot;* \(#,##0.00\);_(&quot;€&quot;* &quot;-&quot;??_);_(@_)"/>
    <numFmt numFmtId="165" formatCode="#,##0.000"/>
    <numFmt numFmtId="166" formatCode="#,##0.0"/>
    <numFmt numFmtId="167" formatCode="0.0%"/>
    <numFmt numFmtId="168" formatCode="_-* #,##0\ _D_M_-;\-* #,##0\ _D_M_-;_-* &quot;-&quot;\ _D_M_-;_-@_-"/>
    <numFmt numFmtId="169" formatCode=";;;"/>
    <numFmt numFmtId="170" formatCode="_-&quot;£ &quot;\ * #,##0_-;\-&quot;£ &quot;\ * #,##0_-;_-&quot;£ &quot;\ * &quot;-&quot;_-;_-@_-"/>
    <numFmt numFmtId="171" formatCode="#,##0_ ;[Red]\-#,##0\ "/>
    <numFmt numFmtId="172" formatCode="#,##0.00_ ;[Red]\-#,##0.00;;"/>
    <numFmt numFmtId="173" formatCode="0.0000"/>
  </numFmts>
  <fonts count="4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</font>
    <font>
      <sz val="8"/>
      <name val="Arial"/>
      <family val="2"/>
    </font>
    <font>
      <b/>
      <sz val="11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9"/>
      <color indexed="17"/>
      <name val="Helv"/>
    </font>
    <font>
      <sz val="9"/>
      <name val="Helv"/>
    </font>
    <font>
      <sz val="9"/>
      <color indexed="8"/>
      <name val="Helv"/>
    </font>
    <font>
      <b/>
      <u/>
      <sz val="9"/>
      <name val="Helv"/>
    </font>
    <font>
      <b/>
      <sz val="9"/>
      <name val="Helv"/>
    </font>
    <font>
      <sz val="9"/>
      <color indexed="39"/>
      <name val="Helv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8"/>
      <color indexed="39"/>
      <name val="Arial"/>
      <family val="2"/>
    </font>
    <font>
      <sz val="9"/>
      <color indexed="20"/>
      <name val="Helv"/>
    </font>
    <font>
      <sz val="8"/>
      <color indexed="20"/>
      <name val="Helv"/>
    </font>
    <font>
      <sz val="8"/>
      <color indexed="8"/>
      <name val="Arial"/>
      <family val="2"/>
    </font>
    <font>
      <sz val="8"/>
      <name val="Helv"/>
    </font>
    <font>
      <sz val="9"/>
      <name val="Arial"/>
      <family val="2"/>
    </font>
    <font>
      <sz val="10"/>
      <name val="MS Sans Serif"/>
      <family val="2"/>
    </font>
    <font>
      <sz val="10"/>
      <name val="GillSans"/>
    </font>
    <font>
      <sz val="10"/>
      <name val="ZapfHumnst BT"/>
    </font>
    <font>
      <sz val="8"/>
      <name val="Arial"/>
      <family val="2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10"/>
      <name val="Calibri"/>
      <family val="2"/>
      <charset val="238"/>
      <scheme val="minor"/>
    </font>
    <font>
      <sz val="10"/>
      <color indexed="2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10"/>
      <name val="Segoe UI"/>
      <family val="2"/>
      <charset val="238"/>
    </font>
    <font>
      <b/>
      <sz val="10"/>
      <name val="Segoe UI"/>
      <family val="2"/>
      <charset val="238"/>
    </font>
    <font>
      <b/>
      <sz val="12"/>
      <name val="Segoe UI"/>
      <family val="2"/>
      <charset val="238"/>
    </font>
    <font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  <border>
      <left/>
      <right/>
      <top/>
      <bottom style="thin">
        <color rgb="FFC8C8C8"/>
      </bottom>
      <diagonal/>
    </border>
  </borders>
  <cellStyleXfs count="50">
    <xf numFmtId="0" fontId="0" fillId="0" borderId="0"/>
    <xf numFmtId="0" fontId="1" fillId="0" borderId="0"/>
    <xf numFmtId="0" fontId="21" fillId="0" borderId="0">
      <alignment vertical="top"/>
    </xf>
    <xf numFmtId="168" fontId="1" fillId="0" borderId="0" applyFont="0" applyFill="0" applyBorder="0" applyAlignment="0" applyProtection="0"/>
    <xf numFmtId="3" fontId="8" fillId="2" borderId="1"/>
    <xf numFmtId="0" fontId="6" fillId="3" borderId="0"/>
    <xf numFmtId="0" fontId="3" fillId="0" borderId="0"/>
    <xf numFmtId="0" fontId="4" fillId="0" borderId="0">
      <alignment horizontal="left" vertical="center" indent="1"/>
    </xf>
    <xf numFmtId="14" fontId="22" fillId="0" borderId="0"/>
    <xf numFmtId="3" fontId="9" fillId="0" borderId="2"/>
    <xf numFmtId="4" fontId="5" fillId="0" borderId="0">
      <alignment horizontal="right" vertical="center"/>
    </xf>
    <xf numFmtId="164" fontId="1" fillId="0" borderId="0" applyFont="0" applyFill="0" applyBorder="0" applyAlignment="0" applyProtection="0"/>
    <xf numFmtId="3" fontId="7" fillId="0" borderId="0"/>
    <xf numFmtId="3" fontId="10" fillId="4" borderId="1"/>
    <xf numFmtId="0" fontId="11" fillId="0" borderId="0">
      <alignment vertical="center"/>
    </xf>
    <xf numFmtId="0" fontId="12" fillId="0" borderId="0"/>
    <xf numFmtId="0" fontId="9" fillId="0" borderId="0"/>
    <xf numFmtId="9" fontId="13" fillId="0" borderId="0"/>
    <xf numFmtId="167" fontId="13" fillId="0" borderId="0"/>
    <xf numFmtId="10" fontId="13" fillId="0" borderId="0"/>
    <xf numFmtId="166" fontId="13" fillId="0" borderId="0"/>
    <xf numFmtId="4" fontId="13" fillId="0" borderId="0"/>
    <xf numFmtId="3" fontId="14" fillId="3" borderId="0">
      <protection locked="0"/>
    </xf>
    <xf numFmtId="4" fontId="15" fillId="3" borderId="0">
      <protection locked="0"/>
    </xf>
    <xf numFmtId="0" fontId="16" fillId="3" borderId="0"/>
    <xf numFmtId="1" fontId="15" fillId="3" borderId="0">
      <protection locked="0"/>
    </xf>
    <xf numFmtId="168" fontId="1" fillId="0" borderId="0" applyFont="0" applyFill="0" applyBorder="0" applyAlignment="0" applyProtection="0"/>
    <xf numFmtId="0" fontId="26" fillId="0" borderId="0"/>
    <xf numFmtId="3" fontId="9" fillId="0" borderId="0"/>
    <xf numFmtId="9" fontId="1" fillId="0" borderId="0" applyFont="0" applyFill="0" applyBorder="0" applyAlignment="0" applyProtection="0"/>
    <xf numFmtId="10" fontId="23" fillId="0" borderId="3" applyFont="0" applyFill="0" applyAlignment="0" applyProtection="0"/>
    <xf numFmtId="9" fontId="10" fillId="0" borderId="2"/>
    <xf numFmtId="3" fontId="17" fillId="0" borderId="0"/>
    <xf numFmtId="4" fontId="17" fillId="0" borderId="0"/>
    <xf numFmtId="167" fontId="18" fillId="0" borderId="0"/>
    <xf numFmtId="3" fontId="8" fillId="2" borderId="0"/>
    <xf numFmtId="3" fontId="19" fillId="5" borderId="0"/>
    <xf numFmtId="0" fontId="5" fillId="0" borderId="0"/>
    <xf numFmtId="167" fontId="9" fillId="0" borderId="0"/>
    <xf numFmtId="0" fontId="21" fillId="0" borderId="0">
      <alignment vertical="top"/>
    </xf>
    <xf numFmtId="167" fontId="12" fillId="0" borderId="0"/>
    <xf numFmtId="167" fontId="12" fillId="0" borderId="0"/>
    <xf numFmtId="3" fontId="12" fillId="0" borderId="2"/>
    <xf numFmtId="3" fontId="12" fillId="0" borderId="0"/>
    <xf numFmtId="0" fontId="12" fillId="0" borderId="0"/>
    <xf numFmtId="20" fontId="22" fillId="0" borderId="0"/>
    <xf numFmtId="0" fontId="2" fillId="0" borderId="0"/>
    <xf numFmtId="170" fontId="24" fillId="0" borderId="0" applyFont="0" applyFill="0" applyBorder="0" applyAlignment="0" applyProtection="0"/>
    <xf numFmtId="165" fontId="20" fillId="0" borderId="0"/>
    <xf numFmtId="38" fontId="5" fillId="0" borderId="0">
      <alignment horizontal="right" vertical="center"/>
    </xf>
  </cellStyleXfs>
  <cellXfs count="113">
    <xf numFmtId="0" fontId="0" fillId="0" borderId="0" xfId="0"/>
    <xf numFmtId="0" fontId="28" fillId="0" borderId="0" xfId="0" applyNumberFormat="1" applyFont="1" applyFill="1" applyBorder="1" applyProtection="1">
      <protection hidden="1"/>
    </xf>
    <xf numFmtId="0" fontId="27" fillId="6" borderId="13" xfId="0" applyFont="1" applyFill="1" applyBorder="1" applyAlignment="1" applyProtection="1">
      <alignment horizontal="left" vertical="center" indent="1"/>
      <protection hidden="1"/>
    </xf>
    <xf numFmtId="0" fontId="27" fillId="6" borderId="14" xfId="0" applyFont="1" applyFill="1" applyBorder="1" applyAlignment="1" applyProtection="1">
      <alignment vertical="center"/>
      <protection hidden="1"/>
    </xf>
    <xf numFmtId="0" fontId="27" fillId="6" borderId="15" xfId="0" applyFont="1" applyFill="1" applyBorder="1" applyAlignment="1" applyProtection="1">
      <alignment vertical="center"/>
      <protection hidden="1"/>
    </xf>
    <xf numFmtId="0" fontId="27" fillId="6" borderId="16" xfId="0" applyFont="1" applyFill="1" applyBorder="1" applyAlignment="1" applyProtection="1">
      <alignment horizontal="left" vertical="center" indent="1"/>
      <protection hidden="1"/>
    </xf>
    <xf numFmtId="0" fontId="30" fillId="0" borderId="0" xfId="0" applyNumberFormat="1" applyFont="1" applyFill="1" applyBorder="1" applyProtection="1">
      <protection hidden="1"/>
    </xf>
    <xf numFmtId="173" fontId="30" fillId="0" borderId="0" xfId="0" applyNumberFormat="1" applyFont="1" applyFill="1" applyBorder="1" applyProtection="1">
      <protection hidden="1"/>
    </xf>
    <xf numFmtId="0" fontId="28" fillId="0" borderId="12" xfId="0" applyNumberFormat="1" applyFont="1" applyFill="1" applyBorder="1" applyProtection="1">
      <protection hidden="1"/>
    </xf>
    <xf numFmtId="0" fontId="34" fillId="0" borderId="0" xfId="0" applyNumberFormat="1" applyFont="1" applyFill="1" applyBorder="1" applyProtection="1">
      <protection hidden="1"/>
    </xf>
    <xf numFmtId="0" fontId="27" fillId="6" borderId="34" xfId="0" applyFont="1" applyFill="1" applyBorder="1" applyAlignment="1" applyProtection="1">
      <alignment vertical="center"/>
      <protection hidden="1"/>
    </xf>
    <xf numFmtId="0" fontId="27" fillId="6" borderId="35" xfId="0" applyFont="1" applyFill="1" applyBorder="1" applyAlignment="1" applyProtection="1">
      <alignment horizontal="left" vertical="center" indent="1"/>
      <protection hidden="1"/>
    </xf>
    <xf numFmtId="1" fontId="27" fillId="6" borderId="37" xfId="0" applyNumberFormat="1" applyFont="1" applyFill="1" applyBorder="1" applyAlignment="1" applyProtection="1">
      <alignment vertical="center"/>
      <protection hidden="1"/>
    </xf>
    <xf numFmtId="1" fontId="27" fillId="6" borderId="18" xfId="0" applyNumberFormat="1" applyFont="1" applyFill="1" applyBorder="1" applyAlignment="1" applyProtection="1">
      <alignment vertical="center"/>
      <protection hidden="1"/>
    </xf>
    <xf numFmtId="1" fontId="27" fillId="6" borderId="23" xfId="0" applyNumberFormat="1" applyFont="1" applyFill="1" applyBorder="1" applyAlignment="1" applyProtection="1">
      <alignment vertical="center"/>
      <protection hidden="1"/>
    </xf>
    <xf numFmtId="1" fontId="35" fillId="6" borderId="36" xfId="0" applyNumberFormat="1" applyFont="1" applyFill="1" applyBorder="1" applyAlignment="1" applyProtection="1">
      <alignment horizontal="center" vertical="center"/>
      <protection hidden="1"/>
    </xf>
    <xf numFmtId="1" fontId="35" fillId="6" borderId="36" xfId="29" applyNumberFormat="1" applyFont="1" applyFill="1" applyBorder="1" applyAlignment="1" applyProtection="1">
      <alignment horizontal="center" vertical="center"/>
      <protection hidden="1"/>
    </xf>
    <xf numFmtId="1" fontId="35" fillId="6" borderId="17" xfId="0" applyNumberFormat="1" applyFont="1" applyFill="1" applyBorder="1" applyAlignment="1" applyProtection="1">
      <alignment horizontal="center" vertical="center"/>
      <protection hidden="1"/>
    </xf>
    <xf numFmtId="1" fontId="35" fillId="6" borderId="17" xfId="29" applyNumberFormat="1" applyFont="1" applyFill="1" applyBorder="1" applyAlignment="1" applyProtection="1">
      <alignment horizontal="center" vertical="center"/>
      <protection hidden="1"/>
    </xf>
    <xf numFmtId="1" fontId="35" fillId="6" borderId="20" xfId="0" applyNumberFormat="1" applyFont="1" applyFill="1" applyBorder="1" applyAlignment="1" applyProtection="1">
      <alignment horizontal="center" vertical="center"/>
      <protection hidden="1"/>
    </xf>
    <xf numFmtId="1" fontId="35" fillId="6" borderId="20" xfId="29" applyNumberFormat="1" applyFont="1" applyFill="1" applyBorder="1" applyAlignment="1" applyProtection="1">
      <alignment horizontal="center" vertical="center"/>
      <protection hidden="1"/>
    </xf>
    <xf numFmtId="0" fontId="36" fillId="0" borderId="0" xfId="0" applyNumberFormat="1" applyFont="1" applyFill="1" applyProtection="1">
      <protection hidden="1"/>
    </xf>
    <xf numFmtId="0" fontId="36" fillId="0" borderId="0" xfId="0" applyNumberFormat="1" applyFont="1" applyFill="1" applyAlignment="1" applyProtection="1">
      <alignment vertical="center"/>
      <protection hidden="1"/>
    </xf>
    <xf numFmtId="0" fontId="36" fillId="0" borderId="0" xfId="0" applyNumberFormat="1" applyFont="1" applyFill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alignment vertical="center" wrapText="1"/>
      <protection hidden="1"/>
    </xf>
    <xf numFmtId="171" fontId="36" fillId="0" borderId="0" xfId="0" applyNumberFormat="1" applyFont="1" applyFill="1" applyBorder="1" applyAlignment="1" applyProtection="1">
      <alignment horizontal="right" vertical="center"/>
      <protection hidden="1"/>
    </xf>
    <xf numFmtId="171" fontId="36" fillId="0" borderId="8" xfId="0" applyNumberFormat="1" applyFont="1" applyFill="1" applyBorder="1" applyAlignment="1" applyProtection="1">
      <alignment vertical="center"/>
      <protection hidden="1"/>
    </xf>
    <xf numFmtId="171" fontId="36" fillId="0" borderId="9" xfId="0" applyNumberFormat="1" applyFont="1" applyFill="1" applyBorder="1" applyAlignment="1" applyProtection="1">
      <alignment vertical="center"/>
      <protection hidden="1"/>
    </xf>
    <xf numFmtId="0" fontId="36" fillId="0" borderId="4" xfId="0" applyNumberFormat="1" applyFont="1" applyFill="1" applyBorder="1" applyProtection="1">
      <protection hidden="1"/>
    </xf>
    <xf numFmtId="0" fontId="36" fillId="6" borderId="4" xfId="0" applyNumberFormat="1" applyFont="1" applyFill="1" applyBorder="1" applyProtection="1">
      <protection hidden="1"/>
    </xf>
    <xf numFmtId="0" fontId="36" fillId="6" borderId="0" xfId="0" applyNumberFormat="1" applyFont="1" applyFill="1" applyProtection="1">
      <protection hidden="1"/>
    </xf>
    <xf numFmtId="0" fontId="36" fillId="0" borderId="0" xfId="0" applyNumberFormat="1" applyFont="1" applyFill="1" applyBorder="1" applyProtection="1">
      <protection hidden="1"/>
    </xf>
    <xf numFmtId="0" fontId="36" fillId="0" borderId="10" xfId="0" applyFont="1" applyFill="1" applyBorder="1" applyAlignment="1" applyProtection="1">
      <alignment vertical="center" wrapText="1"/>
      <protection hidden="1"/>
    </xf>
    <xf numFmtId="0" fontId="36" fillId="0" borderId="1" xfId="0" applyNumberFormat="1" applyFont="1" applyFill="1" applyBorder="1" applyAlignment="1" applyProtection="1">
      <alignment horizontal="center"/>
      <protection locked="0" hidden="1"/>
    </xf>
    <xf numFmtId="0" fontId="36" fillId="0" borderId="0" xfId="0" applyFont="1" applyFill="1" applyBorder="1" applyProtection="1">
      <protection hidden="1"/>
    </xf>
    <xf numFmtId="0" fontId="37" fillId="0" borderId="0" xfId="0" applyNumberFormat="1" applyFont="1" applyFill="1" applyBorder="1" applyAlignment="1" applyProtection="1">
      <alignment horizontal="center" vertical="center" wrapText="1"/>
      <protection hidden="1"/>
    </xf>
    <xf numFmtId="172" fontId="36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36" fillId="0" borderId="0" xfId="0" applyNumberFormat="1" applyFont="1" applyFill="1" applyBorder="1" applyAlignment="1" applyProtection="1">
      <alignment horizontal="left" vertical="center" wrapText="1" indent="1"/>
      <protection hidden="1"/>
    </xf>
    <xf numFmtId="1" fontId="36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36" fillId="0" borderId="11" xfId="0" applyFont="1" applyFill="1" applyBorder="1" applyAlignment="1" applyProtection="1">
      <alignment horizontal="center" vertical="center" wrapText="1"/>
      <protection hidden="1"/>
    </xf>
    <xf numFmtId="0" fontId="36" fillId="0" borderId="8" xfId="0" applyNumberFormat="1" applyFont="1" applyFill="1" applyBorder="1" applyAlignment="1" applyProtection="1">
      <alignment horizontal="left" vertical="center" wrapText="1" indent="1"/>
      <protection hidden="1"/>
    </xf>
    <xf numFmtId="1" fontId="36" fillId="0" borderId="8" xfId="29" applyNumberFormat="1" applyFont="1" applyFill="1" applyBorder="1" applyAlignment="1" applyProtection="1">
      <alignment horizontal="right" vertical="center"/>
      <protection hidden="1"/>
    </xf>
    <xf numFmtId="171" fontId="36" fillId="0" borderId="8" xfId="0" applyNumberFormat="1" applyFont="1" applyFill="1" applyBorder="1" applyAlignment="1" applyProtection="1">
      <alignment horizontal="right" vertical="center"/>
      <protection hidden="1"/>
    </xf>
    <xf numFmtId="1" fontId="36" fillId="0" borderId="8" xfId="29" applyNumberFormat="1" applyFont="1" applyFill="1" applyBorder="1" applyAlignment="1" applyProtection="1">
      <alignment horizontal="right" vertical="center" indent="1"/>
      <protection hidden="1"/>
    </xf>
    <xf numFmtId="0" fontId="36" fillId="0" borderId="9" xfId="0" applyNumberFormat="1" applyFont="1" applyFill="1" applyBorder="1" applyAlignment="1" applyProtection="1">
      <alignment horizontal="left" vertical="center" wrapText="1" indent="1"/>
      <protection hidden="1"/>
    </xf>
    <xf numFmtId="1" fontId="36" fillId="0" borderId="9" xfId="29" applyNumberFormat="1" applyFont="1" applyFill="1" applyBorder="1" applyAlignment="1" applyProtection="1">
      <alignment horizontal="right" vertical="center"/>
      <protection hidden="1"/>
    </xf>
    <xf numFmtId="171" fontId="36" fillId="0" borderId="9" xfId="0" applyNumberFormat="1" applyFont="1" applyFill="1" applyBorder="1" applyAlignment="1" applyProtection="1">
      <alignment horizontal="right" vertical="center"/>
      <protection hidden="1"/>
    </xf>
    <xf numFmtId="1" fontId="36" fillId="0" borderId="9" xfId="29" applyNumberFormat="1" applyFont="1" applyFill="1" applyBorder="1" applyAlignment="1" applyProtection="1">
      <alignment horizontal="right" vertical="center" indent="1"/>
      <protection hidden="1"/>
    </xf>
    <xf numFmtId="0" fontId="36" fillId="8" borderId="1" xfId="0" applyFont="1" applyFill="1" applyBorder="1" applyAlignment="1" applyProtection="1">
      <alignment vertical="center" wrapText="1"/>
      <protection hidden="1"/>
    </xf>
    <xf numFmtId="0" fontId="36" fillId="8" borderId="1" xfId="0" applyNumberFormat="1" applyFont="1" applyFill="1" applyBorder="1" applyAlignment="1" applyProtection="1">
      <alignment horizontal="center"/>
      <protection locked="0" hidden="1"/>
    </xf>
    <xf numFmtId="171" fontId="36" fillId="0" borderId="38" xfId="0" applyNumberFormat="1" applyFont="1" applyFill="1" applyBorder="1" applyAlignment="1" applyProtection="1">
      <alignment vertical="center"/>
      <protection hidden="1"/>
    </xf>
    <xf numFmtId="171" fontId="36" fillId="0" borderId="39" xfId="0" applyNumberFormat="1" applyFont="1" applyFill="1" applyBorder="1" applyAlignment="1" applyProtection="1">
      <alignment vertical="center"/>
      <protection hidden="1"/>
    </xf>
    <xf numFmtId="171" fontId="36" fillId="0" borderId="39" xfId="0" applyNumberFormat="1" applyFont="1" applyFill="1" applyBorder="1" applyAlignment="1" applyProtection="1">
      <alignment horizontal="left" vertical="center"/>
      <protection hidden="1"/>
    </xf>
    <xf numFmtId="1" fontId="36" fillId="0" borderId="39" xfId="0" applyNumberFormat="1" applyFont="1" applyFill="1" applyBorder="1" applyAlignment="1" applyProtection="1">
      <alignment horizontal="right" vertical="center"/>
      <protection hidden="1"/>
    </xf>
    <xf numFmtId="171" fontId="36" fillId="0" borderId="41" xfId="0" applyNumberFormat="1" applyFont="1" applyFill="1" applyBorder="1" applyAlignment="1" applyProtection="1">
      <alignment vertical="center"/>
      <protection hidden="1"/>
    </xf>
    <xf numFmtId="171" fontId="36" fillId="0" borderId="42" xfId="0" applyNumberFormat="1" applyFont="1" applyFill="1" applyBorder="1" applyAlignment="1" applyProtection="1">
      <alignment vertical="center"/>
      <protection hidden="1"/>
    </xf>
    <xf numFmtId="171" fontId="36" fillId="0" borderId="42" xfId="0" applyNumberFormat="1" applyFont="1" applyFill="1" applyBorder="1" applyAlignment="1" applyProtection="1">
      <alignment horizontal="left" vertical="center"/>
      <protection hidden="1"/>
    </xf>
    <xf numFmtId="1" fontId="36" fillId="0" borderId="42" xfId="0" applyNumberFormat="1" applyFont="1" applyFill="1" applyBorder="1" applyAlignment="1" applyProtection="1">
      <alignment horizontal="right" vertical="center"/>
      <protection hidden="1"/>
    </xf>
    <xf numFmtId="0" fontId="37" fillId="0" borderId="44" xfId="0" applyFont="1" applyFill="1" applyBorder="1" applyAlignment="1" applyProtection="1">
      <alignment horizontal="center" vertical="center" wrapText="1"/>
      <protection hidden="1"/>
    </xf>
    <xf numFmtId="0" fontId="37" fillId="0" borderId="45" xfId="0" applyFont="1" applyFill="1" applyBorder="1" applyAlignment="1" applyProtection="1">
      <alignment horizontal="center" vertical="center" wrapText="1"/>
      <protection hidden="1"/>
    </xf>
    <xf numFmtId="0" fontId="37" fillId="0" borderId="45" xfId="0" applyFont="1" applyFill="1" applyBorder="1" applyAlignment="1" applyProtection="1">
      <alignment horizontal="left" vertical="center" wrapText="1" indent="1"/>
      <protection hidden="1"/>
    </xf>
    <xf numFmtId="0" fontId="37" fillId="8" borderId="46" xfId="0" applyFont="1" applyFill="1" applyBorder="1" applyAlignment="1" applyProtection="1">
      <alignment horizontal="center" vertical="center" wrapText="1"/>
      <protection hidden="1"/>
    </xf>
    <xf numFmtId="0" fontId="39" fillId="0" borderId="0" xfId="0" applyNumberFormat="1" applyFont="1" applyFill="1" applyBorder="1" applyProtection="1">
      <protection hidden="1"/>
    </xf>
    <xf numFmtId="0" fontId="31" fillId="9" borderId="28" xfId="0" applyFont="1" applyFill="1" applyBorder="1" applyAlignment="1" applyProtection="1">
      <alignment horizontal="center" vertical="center" wrapText="1"/>
      <protection hidden="1"/>
    </xf>
    <xf numFmtId="0" fontId="31" fillId="9" borderId="21" xfId="0" applyFont="1" applyFill="1" applyBorder="1" applyAlignment="1" applyProtection="1">
      <alignment horizontal="center" vertical="center" wrapText="1"/>
      <protection hidden="1"/>
    </xf>
    <xf numFmtId="0" fontId="31" fillId="9" borderId="22" xfId="0" applyFont="1" applyFill="1" applyBorder="1" applyAlignment="1" applyProtection="1">
      <alignment horizontal="center" vertical="center" wrapText="1"/>
      <protection hidden="1"/>
    </xf>
    <xf numFmtId="0" fontId="31" fillId="0" borderId="47" xfId="0" applyNumberFormat="1" applyFont="1" applyFill="1" applyBorder="1" applyProtection="1">
      <protection hidden="1"/>
    </xf>
    <xf numFmtId="1" fontId="32" fillId="0" borderId="48" xfId="0" applyNumberFormat="1" applyFont="1" applyFill="1" applyBorder="1" applyProtection="1">
      <protection hidden="1"/>
    </xf>
    <xf numFmtId="0" fontId="31" fillId="0" borderId="49" xfId="0" applyNumberFormat="1" applyFont="1" applyFill="1" applyBorder="1" applyProtection="1">
      <protection hidden="1"/>
    </xf>
    <xf numFmtId="1" fontId="32" fillId="0" borderId="50" xfId="0" applyNumberFormat="1" applyFont="1" applyFill="1" applyBorder="1" applyProtection="1">
      <protection hidden="1"/>
    </xf>
    <xf numFmtId="0" fontId="31" fillId="0" borderId="51" xfId="0" applyNumberFormat="1" applyFont="1" applyFill="1" applyBorder="1" applyProtection="1">
      <protection hidden="1"/>
    </xf>
    <xf numFmtId="1" fontId="32" fillId="0" borderId="52" xfId="0" applyNumberFormat="1" applyFont="1" applyFill="1" applyBorder="1" applyProtection="1">
      <protection hidden="1"/>
    </xf>
    <xf numFmtId="0" fontId="28" fillId="7" borderId="24" xfId="0" applyNumberFormat="1" applyFont="1" applyFill="1" applyBorder="1" applyProtection="1">
      <protection hidden="1"/>
    </xf>
    <xf numFmtId="0" fontId="28" fillId="7" borderId="6" xfId="0" applyNumberFormat="1" applyFont="1" applyFill="1" applyBorder="1" applyProtection="1">
      <protection hidden="1"/>
    </xf>
    <xf numFmtId="0" fontId="31" fillId="7" borderId="6" xfId="0" applyFont="1" applyFill="1" applyBorder="1" applyAlignment="1" applyProtection="1">
      <alignment vertical="center"/>
      <protection hidden="1"/>
    </xf>
    <xf numFmtId="0" fontId="31" fillId="7" borderId="7" xfId="0" applyFont="1" applyFill="1" applyBorder="1" applyAlignment="1" applyProtection="1">
      <alignment vertical="center"/>
      <protection hidden="1"/>
    </xf>
    <xf numFmtId="0" fontId="28" fillId="7" borderId="0" xfId="0" applyNumberFormat="1" applyFont="1" applyFill="1" applyBorder="1" applyProtection="1">
      <protection hidden="1"/>
    </xf>
    <xf numFmtId="0" fontId="28" fillId="7" borderId="5" xfId="0" applyNumberFormat="1" applyFont="1" applyFill="1" applyBorder="1" applyProtection="1">
      <protection hidden="1"/>
    </xf>
    <xf numFmtId="0" fontId="28" fillId="0" borderId="29" xfId="0" applyNumberFormat="1" applyFont="1" applyFill="1" applyBorder="1" applyProtection="1">
      <protection hidden="1"/>
    </xf>
    <xf numFmtId="0" fontId="28" fillId="0" borderId="19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 applyProtection="1">
      <alignment horizontal="center" vertical="center" wrapText="1"/>
      <protection hidden="1"/>
    </xf>
    <xf numFmtId="169" fontId="28" fillId="0" borderId="19" xfId="0" applyNumberFormat="1" applyFont="1" applyFill="1" applyBorder="1" applyAlignment="1" applyProtection="1">
      <alignment horizontal="center" vertical="center" wrapText="1"/>
      <protection hidden="1"/>
    </xf>
    <xf numFmtId="169" fontId="28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19" xfId="0" applyFont="1" applyFill="1" applyBorder="1" applyAlignment="1" applyProtection="1">
      <alignment horizontal="center"/>
      <protection hidden="1"/>
    </xf>
    <xf numFmtId="0" fontId="28" fillId="0" borderId="0" xfId="0" applyFont="1" applyFill="1" applyBorder="1" applyAlignment="1" applyProtection="1">
      <alignment horizontal="center"/>
      <protection hidden="1"/>
    </xf>
    <xf numFmtId="0" fontId="29" fillId="0" borderId="19" xfId="0" applyFont="1" applyFill="1" applyBorder="1" applyAlignment="1" applyProtection="1">
      <alignment horizontal="center"/>
      <protection hidden="1"/>
    </xf>
    <xf numFmtId="0" fontId="29" fillId="0" borderId="0" xfId="0" applyFont="1" applyFill="1" applyBorder="1" applyAlignment="1" applyProtection="1">
      <alignment horizontal="center"/>
      <protection hidden="1"/>
    </xf>
    <xf numFmtId="0" fontId="28" fillId="0" borderId="30" xfId="0" applyNumberFormat="1" applyFont="1" applyFill="1" applyBorder="1" applyProtection="1">
      <protection hidden="1"/>
    </xf>
    <xf numFmtId="0" fontId="28" fillId="0" borderId="27" xfId="0" applyNumberFormat="1" applyFont="1" applyFill="1" applyBorder="1" applyProtection="1">
      <protection hidden="1"/>
    </xf>
    <xf numFmtId="0" fontId="28" fillId="0" borderId="26" xfId="0" applyNumberFormat="1" applyFont="1" applyFill="1" applyBorder="1" applyProtection="1">
      <protection hidden="1"/>
    </xf>
    <xf numFmtId="1" fontId="36" fillId="6" borderId="43" xfId="0" applyNumberFormat="1" applyFont="1" applyFill="1" applyBorder="1" applyAlignment="1" applyProtection="1">
      <alignment horizontal="right" vertical="center"/>
      <protection hidden="1"/>
    </xf>
    <xf numFmtId="1" fontId="36" fillId="6" borderId="40" xfId="0" applyNumberFormat="1" applyFont="1" applyFill="1" applyBorder="1" applyAlignment="1" applyProtection="1">
      <alignment horizontal="right" vertical="center"/>
      <protection hidden="1"/>
    </xf>
    <xf numFmtId="0" fontId="0" fillId="0" borderId="53" xfId="0" applyBorder="1"/>
    <xf numFmtId="0" fontId="28" fillId="0" borderId="53" xfId="0" applyNumberFormat="1" applyFont="1" applyFill="1" applyBorder="1" applyProtection="1">
      <protection hidden="1"/>
    </xf>
    <xf numFmtId="0" fontId="28" fillId="7" borderId="53" xfId="0" applyNumberFormat="1" applyFont="1" applyFill="1" applyBorder="1" applyProtection="1">
      <protection hidden="1"/>
    </xf>
    <xf numFmtId="0" fontId="36" fillId="0" borderId="53" xfId="0" applyNumberFormat="1" applyFont="1" applyFill="1" applyBorder="1" applyProtection="1">
      <protection hidden="1"/>
    </xf>
    <xf numFmtId="0" fontId="36" fillId="7" borderId="53" xfId="0" applyNumberFormat="1" applyFont="1" applyFill="1" applyBorder="1" applyProtection="1">
      <protection hidden="1"/>
    </xf>
    <xf numFmtId="0" fontId="36" fillId="7" borderId="0" xfId="0" applyNumberFormat="1" applyFont="1" applyFill="1" applyProtection="1">
      <protection hidden="1"/>
    </xf>
    <xf numFmtId="171" fontId="36" fillId="7" borderId="0" xfId="0" applyNumberFormat="1" applyFont="1" applyFill="1" applyBorder="1" applyAlignment="1" applyProtection="1">
      <alignment horizontal="right" vertical="center"/>
      <protection hidden="1"/>
    </xf>
    <xf numFmtId="0" fontId="40" fillId="0" borderId="0" xfId="0" applyNumberFormat="1" applyFont="1" applyFill="1" applyBorder="1" applyAlignment="1" applyProtection="1">
      <alignment horizontal="center" vertical="center" wrapText="1"/>
      <protection hidden="1"/>
    </xf>
    <xf numFmtId="169" fontId="32" fillId="9" borderId="32" xfId="0" applyNumberFormat="1" applyFont="1" applyFill="1" applyBorder="1" applyAlignment="1" applyProtection="1">
      <alignment horizontal="center" vertical="center" wrapText="1"/>
      <protection hidden="1"/>
    </xf>
    <xf numFmtId="169" fontId="32" fillId="9" borderId="30" xfId="0" applyNumberFormat="1" applyFont="1" applyFill="1" applyBorder="1" applyAlignment="1" applyProtection="1">
      <alignment horizontal="center" vertical="center" wrapText="1"/>
      <protection hidden="1"/>
    </xf>
    <xf numFmtId="0" fontId="33" fillId="9" borderId="6" xfId="0" applyFont="1" applyFill="1" applyBorder="1" applyAlignment="1" applyProtection="1">
      <alignment horizontal="center" vertical="center" wrapText="1"/>
      <protection hidden="1"/>
    </xf>
    <xf numFmtId="0" fontId="33" fillId="9" borderId="29" xfId="0" applyFont="1" applyFill="1" applyBorder="1" applyAlignment="1" applyProtection="1">
      <alignment horizontal="center" vertical="center" wrapText="1"/>
      <protection hidden="1"/>
    </xf>
    <xf numFmtId="0" fontId="33" fillId="9" borderId="5" xfId="0" applyFont="1" applyFill="1" applyBorder="1" applyAlignment="1" applyProtection="1">
      <alignment horizontal="center" vertical="center" wrapText="1"/>
      <protection hidden="1"/>
    </xf>
    <xf numFmtId="0" fontId="33" fillId="9" borderId="19" xfId="0" applyFont="1" applyFill="1" applyBorder="1" applyAlignment="1" applyProtection="1">
      <alignment horizontal="center" vertical="center" wrapText="1"/>
      <protection hidden="1"/>
    </xf>
    <xf numFmtId="0" fontId="33" fillId="9" borderId="27" xfId="0" applyFont="1" applyFill="1" applyBorder="1" applyAlignment="1" applyProtection="1">
      <alignment horizontal="center" vertical="center" wrapText="1"/>
      <protection hidden="1"/>
    </xf>
    <xf numFmtId="0" fontId="33" fillId="9" borderId="30" xfId="0" applyFont="1" applyFill="1" applyBorder="1" applyAlignment="1" applyProtection="1">
      <alignment horizontal="center" vertical="center" wrapText="1"/>
      <protection hidden="1"/>
    </xf>
    <xf numFmtId="169" fontId="32" fillId="9" borderId="25" xfId="0" applyNumberFormat="1" applyFont="1" applyFill="1" applyBorder="1" applyAlignment="1" applyProtection="1">
      <alignment horizontal="center" vertical="center" wrapText="1"/>
      <protection hidden="1"/>
    </xf>
    <xf numFmtId="169" fontId="32" fillId="9" borderId="33" xfId="0" applyNumberFormat="1" applyFont="1" applyFill="1" applyBorder="1" applyAlignment="1" applyProtection="1">
      <alignment horizontal="center" vertical="center" wrapText="1"/>
      <protection hidden="1"/>
    </xf>
    <xf numFmtId="169" fontId="32" fillId="9" borderId="11" xfId="0" applyNumberFormat="1" applyFont="1" applyFill="1" applyBorder="1" applyAlignment="1" applyProtection="1">
      <alignment horizontal="center" vertical="center" wrapText="1"/>
      <protection hidden="1"/>
    </xf>
    <xf numFmtId="169" fontId="32" fillId="9" borderId="31" xfId="0" applyNumberFormat="1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Fill="1" applyBorder="1" applyAlignment="1" applyProtection="1">
      <alignment horizontal="left" vertical="center" indent="1"/>
      <protection hidden="1"/>
    </xf>
  </cellXfs>
  <cellStyles count="50">
    <cellStyle name="=C:\WINNT\SYSTEM32\COMMAND.COM" xfId="1"/>
    <cellStyle name="=C:\WINNT35\SYSTEM32\COMMAND.COM" xfId="2"/>
    <cellStyle name="AFE" xfId="3"/>
    <cellStyle name="Bezug" xfId="4"/>
    <cellStyle name="Comm_Big_Title" xfId="5"/>
    <cellStyle name="Comment" xfId="6"/>
    <cellStyle name="ContentsHyperlink" xfId="7"/>
    <cellStyle name="Datum" xfId="8"/>
    <cellStyle name="Dezimal [+line]" xfId="9"/>
    <cellStyle name="Dezimal(0)" xfId="10"/>
    <cellStyle name="Euro" xfId="11"/>
    <cellStyle name="Fett" xfId="12"/>
    <cellStyle name="Fix_Daten" xfId="13"/>
    <cellStyle name="Headline1" xfId="14"/>
    <cellStyle name="Headline2" xfId="15"/>
    <cellStyle name="Headline3" xfId="16"/>
    <cellStyle name="Input [%]" xfId="17"/>
    <cellStyle name="Input [%0]" xfId="18"/>
    <cellStyle name="Input [%00]" xfId="19"/>
    <cellStyle name="Input [0]" xfId="20"/>
    <cellStyle name="Input [00]" xfId="21"/>
    <cellStyle name="Input(#.##0)" xfId="22"/>
    <cellStyle name="Input(#.##0,00)" xfId="23"/>
    <cellStyle name="Input(%)" xfId="24"/>
    <cellStyle name="Input(0)" xfId="25"/>
    <cellStyle name="Muster" xfId="26"/>
    <cellStyle name="Normal" xfId="0" builtinId="0"/>
    <cellStyle name="Normal 2" xfId="27"/>
    <cellStyle name="OOO_Punkt" xfId="28"/>
    <cellStyle name="Percent (2)" xfId="30"/>
    <cellStyle name="Porcentaje" xfId="29" builtinId="5"/>
    <cellStyle name="Prozent +line" xfId="31"/>
    <cellStyle name="Reference" xfId="32"/>
    <cellStyle name="Reference [00]" xfId="33"/>
    <cellStyle name="Reference%" xfId="34"/>
    <cellStyle name="Reference_AB_9697" xfId="35"/>
    <cellStyle name="Referenz" xfId="36"/>
    <cellStyle name="Standard 2" xfId="37"/>
    <cellStyle name="Standard%" xfId="38"/>
    <cellStyle name="Stil 1" xfId="39"/>
    <cellStyle name="Subtotal" xfId="40"/>
    <cellStyle name="Summe" xfId="41"/>
    <cellStyle name="Summe [+line]" xfId="42"/>
    <cellStyle name="Summe [000]" xfId="43"/>
    <cellStyle name="Summe_Abschreibung" xfId="44"/>
    <cellStyle name="Uhrzeit" xfId="45"/>
    <cellStyle name="Unit" xfId="46"/>
    <cellStyle name="Valuta (0)_spies97" xfId="47"/>
    <cellStyle name="VIH" xfId="48"/>
    <cellStyle name="Währung(0)" xfId="4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fmlaLink="Auxiliar!$E$8" lockText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Spin" dx="16" fmlaLink="Auxiliar!$E$9" max="2" min="1" page="10"/>
</file>

<file path=xl/ctrlProps/ctrlProp7.xml><?xml version="1.0" encoding="utf-8"?>
<formControlPr xmlns="http://schemas.microsoft.com/office/spreadsheetml/2009/9/main" objectType="Scroll" dx="16" fmlaLink="Auxiliar!$E$7" max="26" min="1" page="1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planillaexcel.com/contactanos?ref=spreadsheet_contac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lanillaexcel.com?ref=spreadsheet_logo" TargetMode="External"/><Relationship Id="rId4" Type="http://schemas.openxmlformats.org/officeDocument/2006/relationships/image" Target="file:///C:\Users\home\AppData\Roaming\Microsoft\Excel\XLSTART/header/envelope.png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planillaexcel.com/contactanos?ref=spreadsheet_contac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lanillaexcel.com?ref=spreadsheet_logo" TargetMode="External"/><Relationship Id="rId4" Type="http://schemas.openxmlformats.org/officeDocument/2006/relationships/image" Target="file:///C:\Users\home\AppData\Roaming\Microsoft\Excel\XLSTART/header/envelope.pn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planillaexcel.com/contactanos?ref=spreadsheet_contac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lanillaexcel.com?ref=spreadsheet_logo" TargetMode="External"/><Relationship Id="rId4" Type="http://schemas.openxmlformats.org/officeDocument/2006/relationships/image" Target="file:///C:\Users\home\AppData\Roaming\Microsoft\Excel\XLSTART/header/envelope.png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planillaexcel.com/contactanos?ref=spreadsheet_contac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lanillaexcel.com?ref=spreadsheet_logo" TargetMode="External"/><Relationship Id="rId4" Type="http://schemas.openxmlformats.org/officeDocument/2006/relationships/image" Target="file:///C:\Users\home\AppData\Roaming\Microsoft\Excel\XLSTART/header/envelop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57150</xdr:rowOff>
    </xdr:from>
    <xdr:to>
      <xdr:col>9</xdr:col>
      <xdr:colOff>238125</xdr:colOff>
      <xdr:row>16</xdr:row>
      <xdr:rowOff>9525</xdr:rowOff>
    </xdr:to>
    <xdr:sp macro="" textlink="">
      <xdr:nvSpPr>
        <xdr:cNvPr id="2" name="1 CuadroTexto"/>
        <xdr:cNvSpPr txBox="1"/>
      </xdr:nvSpPr>
      <xdr:spPr>
        <a:xfrm>
          <a:off x="800100" y="219075"/>
          <a:ext cx="6296025" cy="205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Instrucciones</a:t>
          </a:r>
        </a:p>
        <a:p>
          <a:endParaRPr lang="en-US" sz="1100"/>
        </a:p>
        <a:p>
          <a:r>
            <a:rPr lang="en-US" sz="1100"/>
            <a:t>1) Copie</a:t>
          </a:r>
          <a:r>
            <a:rPr lang="en-US" sz="1100" baseline="0"/>
            <a:t> las ventas de cada vendedor por producto en la hoja "Ventas por producto Vendedor" en las columnas E, F, G, H, I.  Las ventas pueden ser anuales, o de algún mes en particular o lo que se desea analizar.  </a:t>
          </a:r>
        </a:p>
        <a:p>
          <a:endParaRPr lang="en-US" sz="1100" baseline="0"/>
        </a:p>
        <a:p>
          <a:r>
            <a:rPr lang="en-US" sz="1100" baseline="0"/>
            <a:t>2) Ranking: </a:t>
          </a:r>
        </a:p>
        <a:p>
          <a:r>
            <a:rPr lang="en-US" sz="1100" baseline="0"/>
            <a:t>	Elija el producto que quiera visualizar para observar el ranking y con la barra de desplazamiento puede ir viendo los que están en posiciones más bajas.</a:t>
          </a:r>
        </a:p>
        <a:p>
          <a:r>
            <a:rPr lang="en-US" sz="1100" baseline="0"/>
            <a:t>	El cuadro resumen le arrojará el TOP 5 de vendedor por producto.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/>
        </a:p>
      </xdr:txBody>
    </xdr:sp>
    <xdr:clientData/>
  </xdr:twoCellAnchor>
  <xdr:twoCellAnchor editAs="absolute">
    <xdr:from>
      <xdr:col>0</xdr:col>
      <xdr:colOff>152400</xdr:colOff>
      <xdr:row>0</xdr:row>
      <xdr:rowOff>114300</xdr:rowOff>
    </xdr:from>
    <xdr:to>
      <xdr:col>1</xdr:col>
      <xdr:colOff>533400</xdr:colOff>
      <xdr:row>0</xdr:row>
      <xdr:rowOff>266700</xdr:rowOff>
    </xdr:to>
    <xdr:pic>
      <xdr:nvPicPr>
        <xdr:cNvPr id="3" name="logo">
          <a:hlinkClick xmlns:r="http://schemas.openxmlformats.org/officeDocument/2006/relationships" r:id="rId1"/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43000" cy="152400"/>
        </a:xfrm>
        <a:prstGeom prst="rect">
          <a:avLst/>
        </a:prstGeom>
      </xdr:spPr>
    </xdr:pic>
    <xdr:clientData/>
  </xdr:twoCellAnchor>
  <xdr:twoCellAnchor>
    <xdr:from>
      <xdr:col>1</xdr:col>
      <xdr:colOff>508000</xdr:colOff>
      <xdr:row>0</xdr:row>
      <xdr:rowOff>104140</xdr:rowOff>
    </xdr:from>
    <xdr:to>
      <xdr:col>5</xdr:col>
      <xdr:colOff>635000</xdr:colOff>
      <xdr:row>0</xdr:row>
      <xdr:rowOff>358140</xdr:rowOff>
    </xdr:to>
    <xdr:sp macro="" textlink="">
      <xdr:nvSpPr>
        <xdr:cNvPr id="4" name="subtitle"/>
        <xdr:cNvSpPr txBox="1"/>
      </xdr:nvSpPr>
      <xdr:spPr>
        <a:xfrm>
          <a:off x="1270000" y="104140"/>
          <a:ext cx="3175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900" i="1">
              <a:solidFill>
                <a:srgbClr val="969696"/>
              </a:solidFill>
            </a:rPr>
            <a:t>Las planillas de Excel más útiles, en un solo lugar.</a:t>
          </a:r>
        </a:p>
      </xdr:txBody>
    </xdr:sp>
    <xdr:clientData/>
  </xdr:twoCellAnchor>
  <xdr:twoCellAnchor>
    <xdr:from>
      <xdr:col>10</xdr:col>
      <xdr:colOff>0</xdr:colOff>
      <xdr:row>0</xdr:row>
      <xdr:rowOff>101600</xdr:rowOff>
    </xdr:from>
    <xdr:to>
      <xdr:col>13</xdr:col>
      <xdr:colOff>635000</xdr:colOff>
      <xdr:row>0</xdr:row>
      <xdr:rowOff>355600</xdr:rowOff>
    </xdr:to>
    <xdr:sp macro="" textlink="">
      <xdr:nvSpPr>
        <xdr:cNvPr id="5" name="contactBox">
          <a:hlinkClick xmlns:r="http://schemas.openxmlformats.org/officeDocument/2006/relationships" r:id="rId3"/>
        </xdr:cNvPr>
        <xdr:cNvSpPr txBox="1"/>
      </xdr:nvSpPr>
      <xdr:spPr>
        <a:xfrm>
          <a:off x="7620000" y="101600"/>
          <a:ext cx="2921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000">
              <a:solidFill>
                <a:srgbClr val="787878"/>
              </a:solidFill>
            </a:rPr>
            <a:t>¿Necesitas ayuda con esta planilla? </a:t>
          </a:r>
          <a:r>
            <a:rPr lang="en-US" sz="1000">
              <a:solidFill>
                <a:srgbClr val="458FFD"/>
              </a:solidFill>
            </a:rPr>
            <a:t> Contáctanos</a:t>
          </a:r>
        </a:p>
      </xdr:txBody>
    </xdr:sp>
    <xdr:clientData/>
  </xdr:twoCellAnchor>
  <xdr:twoCellAnchor editAs="absolute">
    <xdr:from>
      <xdr:col>13</xdr:col>
      <xdr:colOff>393700</xdr:colOff>
      <xdr:row>0</xdr:row>
      <xdr:rowOff>152400</xdr:rowOff>
    </xdr:from>
    <xdr:to>
      <xdr:col>13</xdr:col>
      <xdr:colOff>546100</xdr:colOff>
      <xdr:row>0</xdr:row>
      <xdr:rowOff>304800</xdr:rowOff>
    </xdr:to>
    <xdr:pic>
      <xdr:nvPicPr>
        <xdr:cNvPr id="6" name="mailIcon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299700" y="152400"/>
          <a:ext cx="152400" cy="152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6</xdr:row>
          <xdr:rowOff>9525</xdr:rowOff>
        </xdr:from>
        <xdr:to>
          <xdr:col>4</xdr:col>
          <xdr:colOff>657225</xdr:colOff>
          <xdr:row>7</xdr:row>
          <xdr:rowOff>123825</xdr:rowOff>
        </xdr:to>
        <xdr:sp macro="" textlink="">
          <xdr:nvSpPr>
            <xdr:cNvPr id="8059906" name="Option Button 01" hidden="1">
              <a:extLst>
                <a:ext uri="{63B3BB69-23CF-44E3-9099-C40C66FF867C}">
                  <a14:compatExt spid="_x0000_s8059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6</xdr:row>
          <xdr:rowOff>28575</xdr:rowOff>
        </xdr:from>
        <xdr:to>
          <xdr:col>5</xdr:col>
          <xdr:colOff>638175</xdr:colOff>
          <xdr:row>7</xdr:row>
          <xdr:rowOff>114300</xdr:rowOff>
        </xdr:to>
        <xdr:sp macro="" textlink="">
          <xdr:nvSpPr>
            <xdr:cNvPr id="8059907" name="Option Button 02" hidden="1">
              <a:extLst>
                <a:ext uri="{63B3BB69-23CF-44E3-9099-C40C66FF867C}">
                  <a14:compatExt spid="_x0000_s8059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6</xdr:row>
          <xdr:rowOff>38100</xdr:rowOff>
        </xdr:from>
        <xdr:to>
          <xdr:col>6</xdr:col>
          <xdr:colOff>628650</xdr:colOff>
          <xdr:row>7</xdr:row>
          <xdr:rowOff>114300</xdr:rowOff>
        </xdr:to>
        <xdr:sp macro="" textlink="">
          <xdr:nvSpPr>
            <xdr:cNvPr id="8059908" name="Option Button 03" hidden="1">
              <a:extLst>
                <a:ext uri="{63B3BB69-23CF-44E3-9099-C40C66FF867C}">
                  <a14:compatExt spid="_x0000_s80599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6</xdr:row>
          <xdr:rowOff>57150</xdr:rowOff>
        </xdr:from>
        <xdr:to>
          <xdr:col>7</xdr:col>
          <xdr:colOff>657225</xdr:colOff>
          <xdr:row>7</xdr:row>
          <xdr:rowOff>133350</xdr:rowOff>
        </xdr:to>
        <xdr:sp macro="" textlink="">
          <xdr:nvSpPr>
            <xdr:cNvPr id="8059909" name="Option Button 04" hidden="1">
              <a:extLst>
                <a:ext uri="{63B3BB69-23CF-44E3-9099-C40C66FF867C}">
                  <a14:compatExt spid="_x0000_s8059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6</xdr:row>
          <xdr:rowOff>47625</xdr:rowOff>
        </xdr:from>
        <xdr:to>
          <xdr:col>8</xdr:col>
          <xdr:colOff>685800</xdr:colOff>
          <xdr:row>7</xdr:row>
          <xdr:rowOff>123825</xdr:rowOff>
        </xdr:to>
        <xdr:sp macro="" textlink="">
          <xdr:nvSpPr>
            <xdr:cNvPr id="8059910" name="Option Button 05" hidden="1">
              <a:extLst>
                <a:ext uri="{63B3BB69-23CF-44E3-9099-C40C66FF867C}">
                  <a14:compatExt spid="_x0000_s80599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4</xdr:row>
          <xdr:rowOff>9525</xdr:rowOff>
        </xdr:from>
        <xdr:to>
          <xdr:col>11</xdr:col>
          <xdr:colOff>276225</xdr:colOff>
          <xdr:row>5</xdr:row>
          <xdr:rowOff>323850</xdr:rowOff>
        </xdr:to>
        <xdr:sp macro="" textlink="">
          <xdr:nvSpPr>
            <xdr:cNvPr id="8059911" name="SortOrder Spin Button" hidden="1">
              <a:extLst>
                <a:ext uri="{63B3BB69-23CF-44E3-9099-C40C66FF867C}">
                  <a14:compatExt spid="_x0000_s8059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47625</xdr:rowOff>
        </xdr:from>
        <xdr:to>
          <xdr:col>11</xdr:col>
          <xdr:colOff>304800</xdr:colOff>
          <xdr:row>33</xdr:row>
          <xdr:rowOff>19050</xdr:rowOff>
        </xdr:to>
        <xdr:sp macro="" textlink="">
          <xdr:nvSpPr>
            <xdr:cNvPr id="8059924" name="ScrollBar List" hidden="1">
              <a:extLst>
                <a:ext uri="{63B3BB69-23CF-44E3-9099-C40C66FF867C}">
                  <a14:compatExt spid="_x0000_s8059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0</xdr:col>
      <xdr:colOff>152400</xdr:colOff>
      <xdr:row>0</xdr:row>
      <xdr:rowOff>114300</xdr:rowOff>
    </xdr:from>
    <xdr:to>
      <xdr:col>3</xdr:col>
      <xdr:colOff>657225</xdr:colOff>
      <xdr:row>0</xdr:row>
      <xdr:rowOff>266700</xdr:rowOff>
    </xdr:to>
    <xdr:pic>
      <xdr:nvPicPr>
        <xdr:cNvPr id="2" name="logo">
          <a:hlinkClick xmlns:r="http://schemas.openxmlformats.org/officeDocument/2006/relationships" r:id="rId1"/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43000" cy="152400"/>
        </a:xfrm>
        <a:prstGeom prst="rect">
          <a:avLst/>
        </a:prstGeom>
      </xdr:spPr>
    </xdr:pic>
    <xdr:clientData/>
  </xdr:twoCellAnchor>
  <xdr:twoCellAnchor>
    <xdr:from>
      <xdr:col>3</xdr:col>
      <xdr:colOff>631825</xdr:colOff>
      <xdr:row>0</xdr:row>
      <xdr:rowOff>104140</xdr:rowOff>
    </xdr:from>
    <xdr:to>
      <xdr:col>6</xdr:col>
      <xdr:colOff>234950</xdr:colOff>
      <xdr:row>0</xdr:row>
      <xdr:rowOff>358140</xdr:rowOff>
    </xdr:to>
    <xdr:sp macro="" textlink="">
      <xdr:nvSpPr>
        <xdr:cNvPr id="4" name="subtitle"/>
        <xdr:cNvSpPr txBox="1"/>
      </xdr:nvSpPr>
      <xdr:spPr>
        <a:xfrm>
          <a:off x="1270000" y="104140"/>
          <a:ext cx="3175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900" i="1">
              <a:solidFill>
                <a:srgbClr val="969696"/>
              </a:solidFill>
            </a:rPr>
            <a:t>Las planillas de Excel más útiles, en un solo lugar.</a:t>
          </a:r>
        </a:p>
      </xdr:txBody>
    </xdr:sp>
    <xdr:clientData/>
  </xdr:twoCellAnchor>
  <xdr:twoCellAnchor>
    <xdr:from>
      <xdr:col>11</xdr:col>
      <xdr:colOff>9525</xdr:colOff>
      <xdr:row>0</xdr:row>
      <xdr:rowOff>101600</xdr:rowOff>
    </xdr:from>
    <xdr:to>
      <xdr:col>16</xdr:col>
      <xdr:colOff>15875</xdr:colOff>
      <xdr:row>0</xdr:row>
      <xdr:rowOff>355600</xdr:rowOff>
    </xdr:to>
    <xdr:sp macro="" textlink="">
      <xdr:nvSpPr>
        <xdr:cNvPr id="5" name="contactBox">
          <a:hlinkClick xmlns:r="http://schemas.openxmlformats.org/officeDocument/2006/relationships" r:id="rId3"/>
        </xdr:cNvPr>
        <xdr:cNvSpPr txBox="1"/>
      </xdr:nvSpPr>
      <xdr:spPr>
        <a:xfrm>
          <a:off x="7620000" y="101600"/>
          <a:ext cx="2921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000">
              <a:solidFill>
                <a:srgbClr val="787878"/>
              </a:solidFill>
            </a:rPr>
            <a:t>¿Necesitas ayuda con esta planilla? </a:t>
          </a:r>
          <a:r>
            <a:rPr lang="en-US" sz="1000">
              <a:solidFill>
                <a:srgbClr val="458FFD"/>
              </a:solidFill>
            </a:rPr>
            <a:t> Contáctanos</a:t>
          </a:r>
        </a:p>
      </xdr:txBody>
    </xdr:sp>
    <xdr:clientData/>
  </xdr:twoCellAnchor>
  <xdr:twoCellAnchor editAs="absolute">
    <xdr:from>
      <xdr:col>14</xdr:col>
      <xdr:colOff>688975</xdr:colOff>
      <xdr:row>0</xdr:row>
      <xdr:rowOff>152400</xdr:rowOff>
    </xdr:from>
    <xdr:to>
      <xdr:col>15</xdr:col>
      <xdr:colOff>50800</xdr:colOff>
      <xdr:row>0</xdr:row>
      <xdr:rowOff>304800</xdr:rowOff>
    </xdr:to>
    <xdr:pic>
      <xdr:nvPicPr>
        <xdr:cNvPr id="6" name="mailIcon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299700" y="152400"/>
          <a:ext cx="152400" cy="15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0</xdr:row>
      <xdr:rowOff>114300</xdr:rowOff>
    </xdr:from>
    <xdr:to>
      <xdr:col>4</xdr:col>
      <xdr:colOff>304800</xdr:colOff>
      <xdr:row>0</xdr:row>
      <xdr:rowOff>266700</xdr:rowOff>
    </xdr:to>
    <xdr:pic>
      <xdr:nvPicPr>
        <xdr:cNvPr id="2" name="logo">
          <a:hlinkClick xmlns:r="http://schemas.openxmlformats.org/officeDocument/2006/relationships" r:id="rId1"/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43000" cy="152400"/>
        </a:xfrm>
        <a:prstGeom prst="rect">
          <a:avLst/>
        </a:prstGeom>
      </xdr:spPr>
    </xdr:pic>
    <xdr:clientData/>
  </xdr:twoCellAnchor>
  <xdr:twoCellAnchor>
    <xdr:from>
      <xdr:col>4</xdr:col>
      <xdr:colOff>279400</xdr:colOff>
      <xdr:row>0</xdr:row>
      <xdr:rowOff>104140</xdr:rowOff>
    </xdr:from>
    <xdr:to>
      <xdr:col>6</xdr:col>
      <xdr:colOff>215900</xdr:colOff>
      <xdr:row>0</xdr:row>
      <xdr:rowOff>358140</xdr:rowOff>
    </xdr:to>
    <xdr:sp macro="" textlink="">
      <xdr:nvSpPr>
        <xdr:cNvPr id="3" name="subtitle"/>
        <xdr:cNvSpPr txBox="1"/>
      </xdr:nvSpPr>
      <xdr:spPr>
        <a:xfrm>
          <a:off x="1270000" y="104140"/>
          <a:ext cx="3175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900" i="1">
              <a:solidFill>
                <a:srgbClr val="969696"/>
              </a:solidFill>
            </a:rPr>
            <a:t>Las planillas de Excel más útiles, en un solo lugar.</a:t>
          </a:r>
        </a:p>
      </xdr:txBody>
    </xdr:sp>
    <xdr:clientData/>
  </xdr:twoCellAnchor>
  <xdr:twoCellAnchor>
    <xdr:from>
      <xdr:col>9</xdr:col>
      <xdr:colOff>361950</xdr:colOff>
      <xdr:row>0</xdr:row>
      <xdr:rowOff>101600</xdr:rowOff>
    </xdr:from>
    <xdr:to>
      <xdr:col>13</xdr:col>
      <xdr:colOff>139700</xdr:colOff>
      <xdr:row>0</xdr:row>
      <xdr:rowOff>355600</xdr:rowOff>
    </xdr:to>
    <xdr:sp macro="" textlink="">
      <xdr:nvSpPr>
        <xdr:cNvPr id="4" name="contactBox">
          <a:hlinkClick xmlns:r="http://schemas.openxmlformats.org/officeDocument/2006/relationships" r:id="rId3"/>
        </xdr:cNvPr>
        <xdr:cNvSpPr txBox="1"/>
      </xdr:nvSpPr>
      <xdr:spPr>
        <a:xfrm>
          <a:off x="7620000" y="101600"/>
          <a:ext cx="2921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000">
              <a:solidFill>
                <a:srgbClr val="787878"/>
              </a:solidFill>
            </a:rPr>
            <a:t>¿Necesitas ayuda con esta planilla? </a:t>
          </a:r>
          <a:r>
            <a:rPr lang="en-US" sz="1000">
              <a:solidFill>
                <a:srgbClr val="458FFD"/>
              </a:solidFill>
            </a:rPr>
            <a:t> Contáctanos</a:t>
          </a:r>
        </a:p>
      </xdr:txBody>
    </xdr:sp>
    <xdr:clientData/>
  </xdr:twoCellAnchor>
  <xdr:twoCellAnchor editAs="absolute">
    <xdr:from>
      <xdr:col>12</xdr:col>
      <xdr:colOff>612775</xdr:colOff>
      <xdr:row>0</xdr:row>
      <xdr:rowOff>152400</xdr:rowOff>
    </xdr:from>
    <xdr:to>
      <xdr:col>13</xdr:col>
      <xdr:colOff>50800</xdr:colOff>
      <xdr:row>0</xdr:row>
      <xdr:rowOff>304800</xdr:rowOff>
    </xdr:to>
    <xdr:pic>
      <xdr:nvPicPr>
        <xdr:cNvPr id="5" name="mailIcon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299700" y="152400"/>
          <a:ext cx="152400" cy="152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0</xdr:row>
      <xdr:rowOff>114300</xdr:rowOff>
    </xdr:from>
    <xdr:to>
      <xdr:col>3</xdr:col>
      <xdr:colOff>685800</xdr:colOff>
      <xdr:row>0</xdr:row>
      <xdr:rowOff>266700</xdr:rowOff>
    </xdr:to>
    <xdr:pic>
      <xdr:nvPicPr>
        <xdr:cNvPr id="2" name="logo">
          <a:hlinkClick xmlns:r="http://schemas.openxmlformats.org/officeDocument/2006/relationships" r:id="rId1"/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43000" cy="152400"/>
        </a:xfrm>
        <a:prstGeom prst="rect">
          <a:avLst/>
        </a:prstGeom>
      </xdr:spPr>
    </xdr:pic>
    <xdr:clientData/>
  </xdr:twoCellAnchor>
  <xdr:twoCellAnchor>
    <xdr:from>
      <xdr:col>3</xdr:col>
      <xdr:colOff>660400</xdr:colOff>
      <xdr:row>0</xdr:row>
      <xdr:rowOff>104140</xdr:rowOff>
    </xdr:from>
    <xdr:to>
      <xdr:col>6</xdr:col>
      <xdr:colOff>692150</xdr:colOff>
      <xdr:row>0</xdr:row>
      <xdr:rowOff>358140</xdr:rowOff>
    </xdr:to>
    <xdr:sp macro="" textlink="">
      <xdr:nvSpPr>
        <xdr:cNvPr id="3" name="subtitle"/>
        <xdr:cNvSpPr txBox="1"/>
      </xdr:nvSpPr>
      <xdr:spPr>
        <a:xfrm>
          <a:off x="1270000" y="104140"/>
          <a:ext cx="3175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900" i="1">
              <a:solidFill>
                <a:srgbClr val="969696"/>
              </a:solidFill>
            </a:rPr>
            <a:t>Las planillas de Excel más útiles, en un solo lugar.</a:t>
          </a:r>
        </a:p>
      </xdr:txBody>
    </xdr:sp>
    <xdr:clientData/>
  </xdr:twoCellAnchor>
  <xdr:twoCellAnchor>
    <xdr:from>
      <xdr:col>10</xdr:col>
      <xdr:colOff>819150</xdr:colOff>
      <xdr:row>0</xdr:row>
      <xdr:rowOff>101600</xdr:rowOff>
    </xdr:from>
    <xdr:to>
      <xdr:col>13</xdr:col>
      <xdr:colOff>768350</xdr:colOff>
      <xdr:row>0</xdr:row>
      <xdr:rowOff>355600</xdr:rowOff>
    </xdr:to>
    <xdr:sp macro="" textlink="">
      <xdr:nvSpPr>
        <xdr:cNvPr id="4" name="contactBox">
          <a:hlinkClick xmlns:r="http://schemas.openxmlformats.org/officeDocument/2006/relationships" r:id="rId3"/>
        </xdr:cNvPr>
        <xdr:cNvSpPr txBox="1"/>
      </xdr:nvSpPr>
      <xdr:spPr>
        <a:xfrm>
          <a:off x="7620000" y="101600"/>
          <a:ext cx="2921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000">
              <a:solidFill>
                <a:srgbClr val="787878"/>
              </a:solidFill>
            </a:rPr>
            <a:t>¿Necesitas ayuda con esta planilla? </a:t>
          </a:r>
          <a:r>
            <a:rPr lang="en-US" sz="1000">
              <a:solidFill>
                <a:srgbClr val="458FFD"/>
              </a:solidFill>
            </a:rPr>
            <a:t> Contáctanos</a:t>
          </a:r>
        </a:p>
      </xdr:txBody>
    </xdr:sp>
    <xdr:clientData/>
  </xdr:twoCellAnchor>
  <xdr:twoCellAnchor editAs="absolute">
    <xdr:from>
      <xdr:col>13</xdr:col>
      <xdr:colOff>527050</xdr:colOff>
      <xdr:row>0</xdr:row>
      <xdr:rowOff>152400</xdr:rowOff>
    </xdr:from>
    <xdr:to>
      <xdr:col>13</xdr:col>
      <xdr:colOff>679450</xdr:colOff>
      <xdr:row>0</xdr:row>
      <xdr:rowOff>301625</xdr:rowOff>
    </xdr:to>
    <xdr:pic>
      <xdr:nvPicPr>
        <xdr:cNvPr id="5" name="mailIcon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299700" y="152400"/>
          <a:ext cx="152400" cy="14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2"/>
  <sheetViews>
    <sheetView showGridLines="0" tabSelected="1" workbookViewId="0">
      <selection activeCell="N19" sqref="N19"/>
    </sheetView>
  </sheetViews>
  <sheetFormatPr baseColWidth="10" defaultRowHeight="12.75"/>
  <sheetData>
    <row r="1" s="92" customFormat="1" ht="30" customHeight="1"/>
    <row r="2" ht="15" customHeigh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theme="7" tint="0.59999389629810485"/>
    <pageSetUpPr fitToPage="1"/>
  </sheetPr>
  <dimension ref="A1:P34"/>
  <sheetViews>
    <sheetView showGridLines="0" zoomScale="80" zoomScaleNormal="80" workbookViewId="0">
      <selection activeCell="T17" sqref="T17"/>
    </sheetView>
  </sheetViews>
  <sheetFormatPr baseColWidth="10" defaultColWidth="10.7109375" defaultRowHeight="12.75"/>
  <cols>
    <col min="1" max="1" width="3.7109375" style="1" customWidth="1"/>
    <col min="2" max="2" width="2" style="76" customWidth="1"/>
    <col min="3" max="3" width="3.85546875" style="1" customWidth="1"/>
    <col min="4" max="4" width="23.42578125" style="1" customWidth="1"/>
    <col min="5" max="5" width="15.5703125" style="1" customWidth="1"/>
    <col min="6" max="6" width="14.5703125" style="1" customWidth="1"/>
    <col min="7" max="7" width="15.85546875" style="1" customWidth="1"/>
    <col min="8" max="8" width="16.140625" style="1" customWidth="1"/>
    <col min="9" max="9" width="16.42578125" style="1" customWidth="1"/>
    <col min="10" max="11" width="1.28515625" style="1" customWidth="1"/>
    <col min="12" max="12" width="5.5703125" style="1" bestFit="1" customWidth="1"/>
    <col min="13" max="13" width="2.42578125" style="1" customWidth="1"/>
    <col min="14" max="14" width="22" style="1" customWidth="1"/>
    <col min="15" max="15" width="11.85546875" style="1" customWidth="1"/>
    <col min="16" max="16" width="1.85546875" style="1" customWidth="1"/>
    <col min="17" max="17" width="0.85546875" style="1" customWidth="1"/>
    <col min="18" max="16384" width="10.7109375" style="1"/>
  </cols>
  <sheetData>
    <row r="1" spans="1:16" s="93" customFormat="1" ht="30" customHeight="1">
      <c r="B1" s="94"/>
    </row>
    <row r="2" spans="1:16" ht="15" customHeight="1"/>
    <row r="3" spans="1:16" ht="26.25" customHeight="1"/>
    <row r="4" spans="1:16" ht="5.0999999999999996" customHeight="1" thickBot="1"/>
    <row r="5" spans="1:16" ht="7.5" customHeight="1" thickBot="1">
      <c r="A5" s="72"/>
      <c r="B5" s="73"/>
      <c r="C5" s="74"/>
      <c r="D5" s="75"/>
      <c r="E5" s="75"/>
      <c r="F5" s="75"/>
      <c r="G5" s="75"/>
      <c r="H5" s="75"/>
      <c r="I5" s="75"/>
      <c r="J5" s="78"/>
    </row>
    <row r="6" spans="1:16" ht="27" customHeight="1">
      <c r="A6" s="8"/>
      <c r="B6" s="77"/>
      <c r="C6" s="102">
        <v>2015</v>
      </c>
      <c r="D6" s="103"/>
      <c r="E6" s="63" t="str">
        <f>'Ventas por producto vendedor'!F5</f>
        <v>Producto 1</v>
      </c>
      <c r="F6" s="64" t="str">
        <f>'Ventas por producto vendedor'!G5</f>
        <v>Producto 2</v>
      </c>
      <c r="G6" s="64" t="str">
        <f>'Ventas por producto vendedor'!H5</f>
        <v>Producto 3</v>
      </c>
      <c r="H6" s="64" t="str">
        <f>'Ventas por producto vendedor'!I5</f>
        <v>Producto 4</v>
      </c>
      <c r="I6" s="65" t="str">
        <f>'Ventas por producto vendedor'!J5</f>
        <v>Promedio de Venta</v>
      </c>
      <c r="J6" s="79"/>
      <c r="K6" s="80"/>
      <c r="L6" s="6"/>
      <c r="M6" s="6"/>
    </row>
    <row r="7" spans="1:16" ht="11.25" customHeight="1">
      <c r="A7" s="8"/>
      <c r="B7" s="77"/>
      <c r="C7" s="104"/>
      <c r="D7" s="105"/>
      <c r="E7" s="108">
        <v>1</v>
      </c>
      <c r="F7" s="110">
        <v>2</v>
      </c>
      <c r="G7" s="110">
        <v>3</v>
      </c>
      <c r="H7" s="110">
        <v>4</v>
      </c>
      <c r="I7" s="100">
        <v>5</v>
      </c>
      <c r="J7" s="81"/>
      <c r="K7" s="82"/>
      <c r="L7" s="7"/>
      <c r="M7" s="7"/>
      <c r="N7" s="99" t="s">
        <v>63</v>
      </c>
      <c r="O7" s="99"/>
      <c r="P7" s="99"/>
    </row>
    <row r="8" spans="1:16" ht="12" customHeight="1" thickBot="1">
      <c r="A8" s="8"/>
      <c r="B8" s="77"/>
      <c r="C8" s="106"/>
      <c r="D8" s="107"/>
      <c r="E8" s="109"/>
      <c r="F8" s="111"/>
      <c r="G8" s="111"/>
      <c r="H8" s="111"/>
      <c r="I8" s="101"/>
      <c r="J8" s="83"/>
      <c r="K8" s="84"/>
      <c r="L8" s="7"/>
      <c r="M8" s="7"/>
      <c r="N8" s="99"/>
      <c r="O8" s="99"/>
      <c r="P8" s="99"/>
    </row>
    <row r="9" spans="1:16" ht="20.100000000000001" customHeight="1">
      <c r="A9" s="8"/>
      <c r="B9" s="77"/>
      <c r="C9" s="10">
        <f ca="1">OFFSET(Auxiliar!C11,Auxiliar!$E$7,0,1,1)</f>
        <v>1</v>
      </c>
      <c r="D9" s="11" t="str">
        <f ca="1">OFFSET(Auxiliar!J11,Auxiliar!$E$7,0,1,1)</f>
        <v>Celeste</v>
      </c>
      <c r="E9" s="15">
        <f ca="1">OFFSET(Auxiliar!K11,Auxiliar!$E$7,0,1,1)</f>
        <v>128</v>
      </c>
      <c r="F9" s="15">
        <f ca="1">OFFSET(Auxiliar!L11,Auxiliar!$E$7,0,1,1)</f>
        <v>200</v>
      </c>
      <c r="G9" s="16">
        <f ca="1">OFFSET(Auxiliar!M11,Auxiliar!$E$7,0,1,1)</f>
        <v>162</v>
      </c>
      <c r="H9" s="15">
        <f ca="1">OFFSET(Auxiliar!N11,Auxiliar!$E$7,0,1,1)</f>
        <v>134</v>
      </c>
      <c r="I9" s="12">
        <f ca="1">OFFSET(Auxiliar!O11,Auxiliar!$E$7,0,1,1)</f>
        <v>156</v>
      </c>
      <c r="J9" s="85"/>
      <c r="K9" s="86"/>
      <c r="L9" s="7"/>
      <c r="M9" s="7"/>
      <c r="N9" s="99"/>
      <c r="O9" s="99"/>
      <c r="P9" s="99"/>
    </row>
    <row r="10" spans="1:16" ht="20.100000000000001" customHeight="1" thickBot="1">
      <c r="A10" s="8"/>
      <c r="B10" s="77"/>
      <c r="C10" s="3">
        <f ca="1">OFFSET(Auxiliar!C12,Auxiliar!$E$7,0,1,1)</f>
        <v>2</v>
      </c>
      <c r="D10" s="2" t="str">
        <f ca="1">OFFSET(Auxiliar!J12,Auxiliar!$E$7,0,1,1)</f>
        <v>Martín</v>
      </c>
      <c r="E10" s="17">
        <f ca="1">OFFSET(Auxiliar!K12,Auxiliar!$E$7,0,1,1)</f>
        <v>80</v>
      </c>
      <c r="F10" s="17">
        <f ca="1">OFFSET(Auxiliar!L12,Auxiliar!$E$7,0,1,1)</f>
        <v>199</v>
      </c>
      <c r="G10" s="18">
        <f ca="1">OFFSET(Auxiliar!M12,Auxiliar!$E$7,0,1,1)</f>
        <v>23</v>
      </c>
      <c r="H10" s="17">
        <f ca="1">OFFSET(Auxiliar!N12,Auxiliar!$E$7,0,1,1)</f>
        <v>164</v>
      </c>
      <c r="I10" s="13">
        <f ca="1">OFFSET(Auxiliar!O12,Auxiliar!$E$7,0,1,1)</f>
        <v>116.5</v>
      </c>
      <c r="J10" s="85"/>
      <c r="K10" s="86"/>
      <c r="L10" s="7"/>
      <c r="M10" s="7"/>
      <c r="N10" s="62">
        <f>+Orden</f>
        <v>2</v>
      </c>
      <c r="O10" s="9"/>
      <c r="P10" s="9"/>
    </row>
    <row r="11" spans="1:16" ht="20.100000000000001" customHeight="1" thickTop="1">
      <c r="A11" s="8"/>
      <c r="B11" s="77"/>
      <c r="C11" s="3">
        <f ca="1">OFFSET(Auxiliar!C13,Auxiliar!$E$7,0,1,1)</f>
        <v>3</v>
      </c>
      <c r="D11" s="2" t="str">
        <f ca="1">OFFSET(Auxiliar!J13,Auxiliar!$E$7,0,1,1)</f>
        <v>Bernardo</v>
      </c>
      <c r="E11" s="17">
        <f ca="1">OFFSET(Auxiliar!K13,Auxiliar!$E$7,0,1,1)</f>
        <v>134</v>
      </c>
      <c r="F11" s="17">
        <f ca="1">OFFSET(Auxiliar!L13,Auxiliar!$E$7,0,1,1)</f>
        <v>197</v>
      </c>
      <c r="G11" s="18">
        <f ca="1">OFFSET(Auxiliar!M13,Auxiliar!$E$7,0,1,1)</f>
        <v>42</v>
      </c>
      <c r="H11" s="17">
        <f ca="1">OFFSET(Auxiliar!N13,Auxiliar!$E$7,0,1,1)</f>
        <v>139</v>
      </c>
      <c r="I11" s="13">
        <f ca="1">OFFSET(Auxiliar!O13,Auxiliar!$E$7,0,1,1)</f>
        <v>128</v>
      </c>
      <c r="J11" s="85"/>
      <c r="K11" s="86"/>
      <c r="L11" s="7"/>
      <c r="M11" s="7"/>
      <c r="N11" s="66" t="str">
        <f ca="1">+Auxiliar!J12</f>
        <v>Celeste</v>
      </c>
      <c r="O11" s="67">
        <f ca="1">+VLOOKUP(N11,Auxiliar!$J$12:$O$61,$N$10+1,0)</f>
        <v>200</v>
      </c>
      <c r="P11" s="9"/>
    </row>
    <row r="12" spans="1:16" ht="20.100000000000001" customHeight="1">
      <c r="A12" s="8"/>
      <c r="B12" s="77"/>
      <c r="C12" s="3">
        <f ca="1">OFFSET(Auxiliar!C14,Auxiliar!$E$7,0,1,1)</f>
        <v>4</v>
      </c>
      <c r="D12" s="2" t="str">
        <f ca="1">OFFSET(Auxiliar!J14,Auxiliar!$E$7,0,1,1)</f>
        <v>María</v>
      </c>
      <c r="E12" s="17">
        <f ca="1">OFFSET(Auxiliar!K14,Auxiliar!$E$7,0,1,1)</f>
        <v>152</v>
      </c>
      <c r="F12" s="17">
        <f ca="1">OFFSET(Auxiliar!L14,Auxiliar!$E$7,0,1,1)</f>
        <v>188</v>
      </c>
      <c r="G12" s="18">
        <f ca="1">OFFSET(Auxiliar!M14,Auxiliar!$E$7,0,1,1)</f>
        <v>39</v>
      </c>
      <c r="H12" s="17">
        <f ca="1">OFFSET(Auxiliar!N14,Auxiliar!$E$7,0,1,1)</f>
        <v>199</v>
      </c>
      <c r="I12" s="13">
        <f ca="1">OFFSET(Auxiliar!O14,Auxiliar!$E$7,0,1,1)</f>
        <v>144.5</v>
      </c>
      <c r="J12" s="85"/>
      <c r="K12" s="86"/>
      <c r="L12" s="7"/>
      <c r="M12" s="7"/>
      <c r="N12" s="68" t="str">
        <f ca="1">+Auxiliar!J13</f>
        <v>Martín</v>
      </c>
      <c r="O12" s="69">
        <f ca="1">+VLOOKUP(N12,Auxiliar!$J$12:$O$61,$N$10+1,0)</f>
        <v>199</v>
      </c>
      <c r="P12" s="9"/>
    </row>
    <row r="13" spans="1:16" ht="20.100000000000001" customHeight="1">
      <c r="A13" s="8"/>
      <c r="B13" s="77"/>
      <c r="C13" s="3">
        <f ca="1">OFFSET(Auxiliar!C15,Auxiliar!$E$7,0,1,1)</f>
        <v>5</v>
      </c>
      <c r="D13" s="2" t="str">
        <f ca="1">OFFSET(Auxiliar!J15,Auxiliar!$E$7,0,1,1)</f>
        <v>Mario</v>
      </c>
      <c r="E13" s="17">
        <f ca="1">OFFSET(Auxiliar!K15,Auxiliar!$E$7,0,1,1)</f>
        <v>181</v>
      </c>
      <c r="F13" s="17">
        <f ca="1">OFFSET(Auxiliar!L15,Auxiliar!$E$7,0,1,1)</f>
        <v>185</v>
      </c>
      <c r="G13" s="18">
        <f ca="1">OFFSET(Auxiliar!M15,Auxiliar!$E$7,0,1,1)</f>
        <v>157</v>
      </c>
      <c r="H13" s="17">
        <f ca="1">OFFSET(Auxiliar!N15,Auxiliar!$E$7,0,1,1)</f>
        <v>185</v>
      </c>
      <c r="I13" s="13">
        <f ca="1">OFFSET(Auxiliar!O15,Auxiliar!$E$7,0,1,1)</f>
        <v>177</v>
      </c>
      <c r="J13" s="85"/>
      <c r="K13" s="86"/>
      <c r="L13" s="7"/>
      <c r="M13" s="7"/>
      <c r="N13" s="68" t="str">
        <f ca="1">+Auxiliar!J14</f>
        <v>Bernardo</v>
      </c>
      <c r="O13" s="69">
        <f ca="1">+VLOOKUP(N13,Auxiliar!$J$12:$O$61,$N$10+1,0)</f>
        <v>197</v>
      </c>
      <c r="P13" s="9"/>
    </row>
    <row r="14" spans="1:16" ht="20.100000000000001" customHeight="1">
      <c r="A14" s="8"/>
      <c r="B14" s="77"/>
      <c r="C14" s="3">
        <f ca="1">OFFSET(Auxiliar!C16,Auxiliar!$E$7,0,1,1)</f>
        <v>6</v>
      </c>
      <c r="D14" s="2" t="str">
        <f ca="1">OFFSET(Auxiliar!J16,Auxiliar!$E$7,0,1,1)</f>
        <v>Juan</v>
      </c>
      <c r="E14" s="17">
        <f ca="1">OFFSET(Auxiliar!K16,Auxiliar!$E$7,0,1,1)</f>
        <v>165</v>
      </c>
      <c r="F14" s="17">
        <f ca="1">OFFSET(Auxiliar!L16,Auxiliar!$E$7,0,1,1)</f>
        <v>180</v>
      </c>
      <c r="G14" s="18">
        <f ca="1">OFFSET(Auxiliar!M16,Auxiliar!$E$7,0,1,1)</f>
        <v>26</v>
      </c>
      <c r="H14" s="17">
        <f ca="1">OFFSET(Auxiliar!N16,Auxiliar!$E$7,0,1,1)</f>
        <v>85</v>
      </c>
      <c r="I14" s="13">
        <f ca="1">OFFSET(Auxiliar!O16,Auxiliar!$E$7,0,1,1)</f>
        <v>114</v>
      </c>
      <c r="J14" s="85"/>
      <c r="K14" s="86"/>
      <c r="L14" s="7"/>
      <c r="M14" s="7"/>
      <c r="N14" s="68" t="str">
        <f ca="1">+Auxiliar!J15</f>
        <v>María</v>
      </c>
      <c r="O14" s="69">
        <f ca="1">+VLOOKUP(N14,Auxiliar!$J$12:$O$61,$N$10+1,0)</f>
        <v>188</v>
      </c>
      <c r="P14" s="9"/>
    </row>
    <row r="15" spans="1:16" ht="20.100000000000001" customHeight="1" thickBot="1">
      <c r="A15" s="8"/>
      <c r="B15" s="77"/>
      <c r="C15" s="3">
        <f ca="1">OFFSET(Auxiliar!C17,Auxiliar!$E$7,0,1,1)</f>
        <v>7</v>
      </c>
      <c r="D15" s="2" t="str">
        <f ca="1">OFFSET(Auxiliar!J17,Auxiliar!$E$7,0,1,1)</f>
        <v>Manuel</v>
      </c>
      <c r="E15" s="17">
        <f ca="1">OFFSET(Auxiliar!K17,Auxiliar!$E$7,0,1,1)</f>
        <v>137</v>
      </c>
      <c r="F15" s="17">
        <f ca="1">OFFSET(Auxiliar!L17,Auxiliar!$E$7,0,1,1)</f>
        <v>171</v>
      </c>
      <c r="G15" s="18">
        <f ca="1">OFFSET(Auxiliar!M17,Auxiliar!$E$7,0,1,1)</f>
        <v>173</v>
      </c>
      <c r="H15" s="17">
        <f ca="1">OFFSET(Auxiliar!N17,Auxiliar!$E$7,0,1,1)</f>
        <v>125</v>
      </c>
      <c r="I15" s="13">
        <f ca="1">OFFSET(Auxiliar!O17,Auxiliar!$E$7,0,1,1)</f>
        <v>151.5</v>
      </c>
      <c r="J15" s="85"/>
      <c r="K15" s="86"/>
      <c r="L15" s="7"/>
      <c r="M15" s="7"/>
      <c r="N15" s="70" t="str">
        <f ca="1">+Auxiliar!J16</f>
        <v>Mario</v>
      </c>
      <c r="O15" s="71">
        <f ca="1">+VLOOKUP(N15,Auxiliar!$J$12:$O$61,$N$10+1,0)</f>
        <v>185</v>
      </c>
      <c r="P15" s="9"/>
    </row>
    <row r="16" spans="1:16" ht="20.100000000000001" customHeight="1" thickTop="1">
      <c r="A16" s="8"/>
      <c r="B16" s="77"/>
      <c r="C16" s="3">
        <f ca="1">OFFSET(Auxiliar!C18,Auxiliar!$E$7,0,1,1)</f>
        <v>8</v>
      </c>
      <c r="D16" s="2" t="str">
        <f ca="1">OFFSET(Auxiliar!J18,Auxiliar!$E$7,0,1,1)</f>
        <v>Mariana</v>
      </c>
      <c r="E16" s="17">
        <f ca="1">OFFSET(Auxiliar!K18,Auxiliar!$E$7,0,1,1)</f>
        <v>100</v>
      </c>
      <c r="F16" s="17">
        <f ca="1">OFFSET(Auxiliar!L18,Auxiliar!$E$7,0,1,1)</f>
        <v>169</v>
      </c>
      <c r="G16" s="18">
        <f ca="1">OFFSET(Auxiliar!M18,Auxiliar!$E$7,0,1,1)</f>
        <v>132</v>
      </c>
      <c r="H16" s="17">
        <f ca="1">OFFSET(Auxiliar!N18,Auxiliar!$E$7,0,1,1)</f>
        <v>63</v>
      </c>
      <c r="I16" s="13">
        <f ca="1">OFFSET(Auxiliar!O18,Auxiliar!$E$7,0,1,1)</f>
        <v>116</v>
      </c>
      <c r="J16" s="85"/>
      <c r="K16" s="86"/>
      <c r="L16" s="7"/>
      <c r="M16" s="7"/>
      <c r="N16" s="9"/>
      <c r="O16" s="9"/>
      <c r="P16" s="9"/>
    </row>
    <row r="17" spans="1:16" ht="20.100000000000001" customHeight="1">
      <c r="A17" s="8"/>
      <c r="B17" s="77"/>
      <c r="C17" s="3">
        <f ca="1">OFFSET(Auxiliar!C19,Auxiliar!$E$7,0,1,1)</f>
        <v>9</v>
      </c>
      <c r="D17" s="2" t="str">
        <f ca="1">OFFSET(Auxiliar!J19,Auxiliar!$E$7,0,1,1)</f>
        <v>Néstor</v>
      </c>
      <c r="E17" s="17">
        <f ca="1">OFFSET(Auxiliar!K19,Auxiliar!$E$7,0,1,1)</f>
        <v>61</v>
      </c>
      <c r="F17" s="17">
        <f ca="1">OFFSET(Auxiliar!L19,Auxiliar!$E$7,0,1,1)</f>
        <v>162</v>
      </c>
      <c r="G17" s="18">
        <f ca="1">OFFSET(Auxiliar!M19,Auxiliar!$E$7,0,1,1)</f>
        <v>148</v>
      </c>
      <c r="H17" s="17">
        <f ca="1">OFFSET(Auxiliar!N19,Auxiliar!$E$7,0,1,1)</f>
        <v>124</v>
      </c>
      <c r="I17" s="13">
        <f ca="1">OFFSET(Auxiliar!O19,Auxiliar!$E$7,0,1,1)</f>
        <v>123.75</v>
      </c>
      <c r="J17" s="85"/>
      <c r="K17" s="86"/>
      <c r="L17" s="7"/>
      <c r="M17" s="7"/>
      <c r="N17" s="9"/>
      <c r="O17" s="9"/>
      <c r="P17" s="9"/>
    </row>
    <row r="18" spans="1:16" ht="20.100000000000001" customHeight="1">
      <c r="A18" s="8"/>
      <c r="B18" s="77"/>
      <c r="C18" s="3">
        <f ca="1">OFFSET(Auxiliar!C20,Auxiliar!$E$7,0,1,1)</f>
        <v>10</v>
      </c>
      <c r="D18" s="2" t="str">
        <f ca="1">OFFSET(Auxiliar!J20,Auxiliar!$E$7,0,1,1)</f>
        <v>Paz</v>
      </c>
      <c r="E18" s="17">
        <f ca="1">OFFSET(Auxiliar!K20,Auxiliar!$E$7,0,1,1)</f>
        <v>34</v>
      </c>
      <c r="F18" s="17">
        <f ca="1">OFFSET(Auxiliar!L20,Auxiliar!$E$7,0,1,1)</f>
        <v>160</v>
      </c>
      <c r="G18" s="18">
        <f ca="1">OFFSET(Auxiliar!M20,Auxiliar!$E$7,0,1,1)</f>
        <v>186</v>
      </c>
      <c r="H18" s="17">
        <f ca="1">OFFSET(Auxiliar!N20,Auxiliar!$E$7,0,1,1)</f>
        <v>27</v>
      </c>
      <c r="I18" s="13">
        <f ca="1">OFFSET(Auxiliar!O20,Auxiliar!$E$7,0,1,1)</f>
        <v>101.75</v>
      </c>
      <c r="J18" s="85"/>
      <c r="K18" s="86"/>
      <c r="L18" s="7"/>
      <c r="M18" s="7"/>
      <c r="N18" s="9"/>
      <c r="O18" s="9"/>
      <c r="P18" s="9"/>
    </row>
    <row r="19" spans="1:16" ht="20.100000000000001" customHeight="1">
      <c r="A19" s="8"/>
      <c r="B19" s="77"/>
      <c r="C19" s="3">
        <f ca="1">OFFSET(Auxiliar!C21,Auxiliar!$E$7,0,1,1)</f>
        <v>11</v>
      </c>
      <c r="D19" s="2" t="str">
        <f ca="1">OFFSET(Auxiliar!J21,Auxiliar!$E$7,0,1,1)</f>
        <v>Diego</v>
      </c>
      <c r="E19" s="17">
        <f ca="1">OFFSET(Auxiliar!K21,Auxiliar!$E$7,0,1,1)</f>
        <v>173</v>
      </c>
      <c r="F19" s="17">
        <f ca="1">OFFSET(Auxiliar!L21,Auxiliar!$E$7,0,1,1)</f>
        <v>153</v>
      </c>
      <c r="G19" s="18">
        <f ca="1">OFFSET(Auxiliar!M21,Auxiliar!$E$7,0,1,1)</f>
        <v>105</v>
      </c>
      <c r="H19" s="17">
        <f ca="1">OFFSET(Auxiliar!N21,Auxiliar!$E$7,0,1,1)</f>
        <v>58</v>
      </c>
      <c r="I19" s="13">
        <f ca="1">OFFSET(Auxiliar!O21,Auxiliar!$E$7,0,1,1)</f>
        <v>122.25</v>
      </c>
      <c r="J19" s="85"/>
      <c r="K19" s="86"/>
      <c r="L19" s="7"/>
      <c r="M19" s="7"/>
      <c r="N19" s="9"/>
      <c r="O19" s="9"/>
      <c r="P19" s="9"/>
    </row>
    <row r="20" spans="1:16" ht="20.100000000000001" customHeight="1">
      <c r="A20" s="8"/>
      <c r="B20" s="77"/>
      <c r="C20" s="3">
        <f ca="1">OFFSET(Auxiliar!C22,Auxiliar!$E$7,0,1,1)</f>
        <v>12</v>
      </c>
      <c r="D20" s="2" t="str">
        <f ca="1">OFFSET(Auxiliar!J22,Auxiliar!$E$7,0,1,1)</f>
        <v>Sofía</v>
      </c>
      <c r="E20" s="17">
        <f ca="1">OFFSET(Auxiliar!K22,Auxiliar!$E$7,0,1,1)</f>
        <v>24</v>
      </c>
      <c r="F20" s="17">
        <f ca="1">OFFSET(Auxiliar!L22,Auxiliar!$E$7,0,1,1)</f>
        <v>145</v>
      </c>
      <c r="G20" s="18">
        <f ca="1">OFFSET(Auxiliar!M22,Auxiliar!$E$7,0,1,1)</f>
        <v>193</v>
      </c>
      <c r="H20" s="17">
        <f ca="1">OFFSET(Auxiliar!N22,Auxiliar!$E$7,0,1,1)</f>
        <v>163</v>
      </c>
      <c r="I20" s="13">
        <f ca="1">OFFSET(Auxiliar!O22,Auxiliar!$E$7,0,1,1)</f>
        <v>131.25</v>
      </c>
      <c r="J20" s="85"/>
      <c r="K20" s="86"/>
      <c r="L20" s="7"/>
      <c r="M20" s="7"/>
      <c r="N20" s="9"/>
      <c r="O20" s="9"/>
      <c r="P20" s="9"/>
    </row>
    <row r="21" spans="1:16" ht="20.100000000000001" customHeight="1">
      <c r="A21" s="8"/>
      <c r="B21" s="77"/>
      <c r="C21" s="3">
        <f ca="1">OFFSET(Auxiliar!C23,Auxiliar!$E$7,0,1,1)</f>
        <v>13</v>
      </c>
      <c r="D21" s="2" t="str">
        <f ca="1">OFFSET(Auxiliar!J23,Auxiliar!$E$7,0,1,1)</f>
        <v>Federico</v>
      </c>
      <c r="E21" s="17">
        <f ca="1">OFFSET(Auxiliar!K23,Auxiliar!$E$7,0,1,1)</f>
        <v>163</v>
      </c>
      <c r="F21" s="17">
        <f ca="1">OFFSET(Auxiliar!L23,Auxiliar!$E$7,0,1,1)</f>
        <v>145</v>
      </c>
      <c r="G21" s="18">
        <f ca="1">OFFSET(Auxiliar!M23,Auxiliar!$E$7,0,1,1)</f>
        <v>40</v>
      </c>
      <c r="H21" s="17">
        <f ca="1">OFFSET(Auxiliar!N23,Auxiliar!$E$7,0,1,1)</f>
        <v>200</v>
      </c>
      <c r="I21" s="13">
        <f ca="1">OFFSET(Auxiliar!O23,Auxiliar!$E$7,0,1,1)</f>
        <v>137</v>
      </c>
      <c r="J21" s="85"/>
      <c r="K21" s="86"/>
      <c r="L21" s="7"/>
      <c r="M21" s="7"/>
      <c r="N21" s="9"/>
      <c r="O21" s="9"/>
      <c r="P21" s="9"/>
    </row>
    <row r="22" spans="1:16" ht="20.100000000000001" customHeight="1">
      <c r="A22" s="8"/>
      <c r="B22" s="77"/>
      <c r="C22" s="3">
        <f ca="1">OFFSET(Auxiliar!C24,Auxiliar!$E$7,0,1,1)</f>
        <v>14</v>
      </c>
      <c r="D22" s="2" t="str">
        <f ca="1">OFFSET(Auxiliar!J24,Auxiliar!$E$7,0,1,1)</f>
        <v>Carlos</v>
      </c>
      <c r="E22" s="17">
        <f ca="1">OFFSET(Auxiliar!K24,Auxiliar!$E$7,0,1,1)</f>
        <v>66</v>
      </c>
      <c r="F22" s="17">
        <f ca="1">OFFSET(Auxiliar!L24,Auxiliar!$E$7,0,1,1)</f>
        <v>139</v>
      </c>
      <c r="G22" s="18">
        <f ca="1">OFFSET(Auxiliar!M24,Auxiliar!$E$7,0,1,1)</f>
        <v>107</v>
      </c>
      <c r="H22" s="17">
        <f ca="1">OFFSET(Auxiliar!N24,Auxiliar!$E$7,0,1,1)</f>
        <v>176</v>
      </c>
      <c r="I22" s="13">
        <f ca="1">OFFSET(Auxiliar!O24,Auxiliar!$E$7,0,1,1)</f>
        <v>122</v>
      </c>
      <c r="J22" s="85"/>
      <c r="K22" s="86"/>
      <c r="L22" s="7"/>
      <c r="M22" s="7"/>
      <c r="N22" s="9"/>
      <c r="O22" s="9"/>
      <c r="P22" s="9"/>
    </row>
    <row r="23" spans="1:16" ht="20.100000000000001" customHeight="1">
      <c r="A23" s="8"/>
      <c r="B23" s="77"/>
      <c r="C23" s="3">
        <f ca="1">OFFSET(Auxiliar!C25,Auxiliar!$E$7,0,1,1)</f>
        <v>15</v>
      </c>
      <c r="D23" s="2" t="str">
        <f ca="1">OFFSET(Auxiliar!J25,Auxiliar!$E$7,0,1,1)</f>
        <v>Leopoldo</v>
      </c>
      <c r="E23" s="17">
        <f ca="1">OFFSET(Auxiliar!K25,Auxiliar!$E$7,0,1,1)</f>
        <v>74</v>
      </c>
      <c r="F23" s="17">
        <f ca="1">OFFSET(Auxiliar!L25,Auxiliar!$E$7,0,1,1)</f>
        <v>132</v>
      </c>
      <c r="G23" s="18">
        <f ca="1">OFFSET(Auxiliar!M25,Auxiliar!$E$7,0,1,1)</f>
        <v>75</v>
      </c>
      <c r="H23" s="17">
        <f ca="1">OFFSET(Auxiliar!N25,Auxiliar!$E$7,0,1,1)</f>
        <v>28</v>
      </c>
      <c r="I23" s="13">
        <f ca="1">OFFSET(Auxiliar!O25,Auxiliar!$E$7,0,1,1)</f>
        <v>77.25</v>
      </c>
      <c r="J23" s="85"/>
      <c r="K23" s="86"/>
      <c r="L23" s="7"/>
      <c r="M23" s="7"/>
      <c r="N23" s="9"/>
      <c r="O23" s="9"/>
      <c r="P23" s="9"/>
    </row>
    <row r="24" spans="1:16" ht="20.100000000000001" customHeight="1">
      <c r="A24" s="8"/>
      <c r="B24" s="77"/>
      <c r="C24" s="3">
        <f ca="1">OFFSET(Auxiliar!C26,Auxiliar!$E$7,0,1,1)</f>
        <v>16</v>
      </c>
      <c r="D24" s="2" t="str">
        <f ca="1">OFFSET(Auxiliar!J26,Auxiliar!$E$7,0,1,1)</f>
        <v>Milagros</v>
      </c>
      <c r="E24" s="17">
        <f ca="1">OFFSET(Auxiliar!K26,Auxiliar!$E$7,0,1,1)</f>
        <v>72</v>
      </c>
      <c r="F24" s="17">
        <f ca="1">OFFSET(Auxiliar!L26,Auxiliar!$E$7,0,1,1)</f>
        <v>130</v>
      </c>
      <c r="G24" s="18">
        <f ca="1">OFFSET(Auxiliar!M26,Auxiliar!$E$7,0,1,1)</f>
        <v>140</v>
      </c>
      <c r="H24" s="17">
        <f ca="1">OFFSET(Auxiliar!N26,Auxiliar!$E$7,0,1,1)</f>
        <v>82</v>
      </c>
      <c r="I24" s="13">
        <f ca="1">OFFSET(Auxiliar!O26,Auxiliar!$E$7,0,1,1)</f>
        <v>106</v>
      </c>
      <c r="J24" s="85"/>
      <c r="K24" s="86"/>
      <c r="L24" s="7"/>
      <c r="M24" s="7"/>
      <c r="N24" s="9"/>
      <c r="O24" s="9"/>
      <c r="P24" s="9"/>
    </row>
    <row r="25" spans="1:16" ht="20.100000000000001" customHeight="1">
      <c r="A25" s="8"/>
      <c r="B25" s="77"/>
      <c r="C25" s="3">
        <f ca="1">OFFSET(Auxiliar!C27,Auxiliar!$E$7,0,1,1)</f>
        <v>17</v>
      </c>
      <c r="D25" s="2" t="str">
        <f ca="1">OFFSET(Auxiliar!J27,Auxiliar!$E$7,0,1,1)</f>
        <v>Tomás</v>
      </c>
      <c r="E25" s="17">
        <f ca="1">OFFSET(Auxiliar!K27,Auxiliar!$E$7,0,1,1)</f>
        <v>150</v>
      </c>
      <c r="F25" s="17">
        <f ca="1">OFFSET(Auxiliar!L27,Auxiliar!$E$7,0,1,1)</f>
        <v>126</v>
      </c>
      <c r="G25" s="18">
        <f ca="1">OFFSET(Auxiliar!M27,Auxiliar!$E$7,0,1,1)</f>
        <v>167</v>
      </c>
      <c r="H25" s="17">
        <f ca="1">OFFSET(Auxiliar!N27,Auxiliar!$E$7,0,1,1)</f>
        <v>45</v>
      </c>
      <c r="I25" s="13">
        <f ca="1">OFFSET(Auxiliar!O27,Auxiliar!$E$7,0,1,1)</f>
        <v>122</v>
      </c>
      <c r="J25" s="85"/>
      <c r="K25" s="86"/>
      <c r="L25" s="7"/>
      <c r="M25" s="7"/>
      <c r="N25" s="9"/>
      <c r="O25" s="9"/>
      <c r="P25" s="9"/>
    </row>
    <row r="26" spans="1:16" ht="20.100000000000001" customHeight="1">
      <c r="A26" s="8"/>
      <c r="B26" s="77"/>
      <c r="C26" s="3">
        <f ca="1">OFFSET(Auxiliar!C28,Auxiliar!$E$7,0,1,1)</f>
        <v>18</v>
      </c>
      <c r="D26" s="2" t="str">
        <f ca="1">OFFSET(Auxiliar!J28,Auxiliar!$E$7,0,1,1)</f>
        <v>Johana</v>
      </c>
      <c r="E26" s="17">
        <f ca="1">OFFSET(Auxiliar!K28,Auxiliar!$E$7,0,1,1)</f>
        <v>154</v>
      </c>
      <c r="F26" s="17">
        <f ca="1">OFFSET(Auxiliar!L28,Auxiliar!$E$7,0,1,1)</f>
        <v>125</v>
      </c>
      <c r="G26" s="18">
        <f ca="1">OFFSET(Auxiliar!M28,Auxiliar!$E$7,0,1,1)</f>
        <v>67</v>
      </c>
      <c r="H26" s="17">
        <f ca="1">OFFSET(Auxiliar!N28,Auxiliar!$E$7,0,1,1)</f>
        <v>61</v>
      </c>
      <c r="I26" s="13">
        <f ca="1">OFFSET(Auxiliar!O28,Auxiliar!$E$7,0,1,1)</f>
        <v>101.75</v>
      </c>
      <c r="J26" s="85"/>
      <c r="K26" s="86"/>
      <c r="L26" s="7"/>
      <c r="M26" s="7"/>
      <c r="N26" s="9"/>
      <c r="O26" s="9"/>
      <c r="P26" s="9"/>
    </row>
    <row r="27" spans="1:16" ht="20.100000000000001" customHeight="1">
      <c r="A27" s="8"/>
      <c r="B27" s="77"/>
      <c r="C27" s="3">
        <f ca="1">OFFSET(Auxiliar!C29,Auxiliar!$E$7,0,1,1)</f>
        <v>19</v>
      </c>
      <c r="D27" s="2" t="str">
        <f ca="1">OFFSET(Auxiliar!J29,Auxiliar!$E$7,0,1,1)</f>
        <v>Álvaro</v>
      </c>
      <c r="E27" s="17">
        <f ca="1">OFFSET(Auxiliar!K29,Auxiliar!$E$7,0,1,1)</f>
        <v>99</v>
      </c>
      <c r="F27" s="17">
        <f ca="1">OFFSET(Auxiliar!L29,Auxiliar!$E$7,0,1,1)</f>
        <v>124</v>
      </c>
      <c r="G27" s="18">
        <f ca="1">OFFSET(Auxiliar!M29,Auxiliar!$E$7,0,1,1)</f>
        <v>157</v>
      </c>
      <c r="H27" s="17">
        <f ca="1">OFFSET(Auxiliar!N29,Auxiliar!$E$7,0,1,1)</f>
        <v>94</v>
      </c>
      <c r="I27" s="13">
        <f ca="1">OFFSET(Auxiliar!O29,Auxiliar!$E$7,0,1,1)</f>
        <v>118.5</v>
      </c>
      <c r="J27" s="85"/>
      <c r="K27" s="86"/>
      <c r="L27" s="7"/>
      <c r="M27" s="7"/>
      <c r="N27" s="9"/>
      <c r="O27" s="9"/>
      <c r="P27" s="9"/>
    </row>
    <row r="28" spans="1:16" ht="20.100000000000001" customHeight="1">
      <c r="A28" s="8"/>
      <c r="B28" s="77"/>
      <c r="C28" s="3">
        <f ca="1">OFFSET(Auxiliar!C30,Auxiliar!$E$7,0,1,1)</f>
        <v>20</v>
      </c>
      <c r="D28" s="2" t="str">
        <f ca="1">OFFSET(Auxiliar!J30,Auxiliar!$E$7,0,1,1)</f>
        <v>Olga</v>
      </c>
      <c r="E28" s="17">
        <f ca="1">OFFSET(Auxiliar!K30,Auxiliar!$E$7,0,1,1)</f>
        <v>69</v>
      </c>
      <c r="F28" s="17">
        <f ca="1">OFFSET(Auxiliar!L30,Auxiliar!$E$7,0,1,1)</f>
        <v>122</v>
      </c>
      <c r="G28" s="18">
        <f ca="1">OFFSET(Auxiliar!M30,Auxiliar!$E$7,0,1,1)</f>
        <v>104</v>
      </c>
      <c r="H28" s="17">
        <f ca="1">OFFSET(Auxiliar!N30,Auxiliar!$E$7,0,1,1)</f>
        <v>110</v>
      </c>
      <c r="I28" s="13">
        <f ca="1">OFFSET(Auxiliar!O30,Auxiliar!$E$7,0,1,1)</f>
        <v>101.25</v>
      </c>
      <c r="J28" s="85"/>
      <c r="K28" s="86"/>
      <c r="L28" s="7"/>
      <c r="M28" s="7"/>
      <c r="N28" s="9"/>
      <c r="O28" s="9"/>
      <c r="P28" s="9"/>
    </row>
    <row r="29" spans="1:16" ht="20.100000000000001" customHeight="1">
      <c r="A29" s="8"/>
      <c r="B29" s="77"/>
      <c r="C29" s="3">
        <f ca="1">OFFSET(Auxiliar!C31,Auxiliar!$E$7,0,1,1)</f>
        <v>21</v>
      </c>
      <c r="D29" s="2" t="str">
        <f ca="1">OFFSET(Auxiliar!J31,Auxiliar!$E$7,0,1,1)</f>
        <v>Pepe</v>
      </c>
      <c r="E29" s="17">
        <f ca="1">OFFSET(Auxiliar!K31,Auxiliar!$E$7,0,1,1)</f>
        <v>142</v>
      </c>
      <c r="F29" s="17">
        <f ca="1">OFFSET(Auxiliar!L31,Auxiliar!$E$7,0,1,1)</f>
        <v>119</v>
      </c>
      <c r="G29" s="18">
        <f ca="1">OFFSET(Auxiliar!M31,Auxiliar!$E$7,0,1,1)</f>
        <v>38</v>
      </c>
      <c r="H29" s="17">
        <f ca="1">OFFSET(Auxiliar!N31,Auxiliar!$E$7,0,1,1)</f>
        <v>177</v>
      </c>
      <c r="I29" s="13">
        <f ca="1">OFFSET(Auxiliar!O31,Auxiliar!$E$7,0,1,1)</f>
        <v>119</v>
      </c>
      <c r="J29" s="85"/>
      <c r="K29" s="86"/>
      <c r="L29" s="7"/>
      <c r="M29" s="7"/>
      <c r="N29" s="9"/>
      <c r="O29" s="9"/>
      <c r="P29" s="9"/>
    </row>
    <row r="30" spans="1:16" ht="20.100000000000001" customHeight="1">
      <c r="A30" s="8"/>
      <c r="B30" s="77"/>
      <c r="C30" s="3">
        <f ca="1">OFFSET(Auxiliar!C32,Auxiliar!$E$7,0,1,1)</f>
        <v>22</v>
      </c>
      <c r="D30" s="2" t="str">
        <f ca="1">OFFSET(Auxiliar!J32,Auxiliar!$E$7,0,1,1)</f>
        <v>Maximiliano</v>
      </c>
      <c r="E30" s="17">
        <f ca="1">OFFSET(Auxiliar!K32,Auxiliar!$E$7,0,1,1)</f>
        <v>47</v>
      </c>
      <c r="F30" s="17">
        <f ca="1">OFFSET(Auxiliar!L32,Auxiliar!$E$7,0,1,1)</f>
        <v>117</v>
      </c>
      <c r="G30" s="18">
        <f ca="1">OFFSET(Auxiliar!M32,Auxiliar!$E$7,0,1,1)</f>
        <v>57</v>
      </c>
      <c r="H30" s="17">
        <f ca="1">OFFSET(Auxiliar!N32,Auxiliar!$E$7,0,1,1)</f>
        <v>186</v>
      </c>
      <c r="I30" s="13">
        <f ca="1">OFFSET(Auxiliar!O32,Auxiliar!$E$7,0,1,1)</f>
        <v>101.75</v>
      </c>
      <c r="J30" s="85"/>
      <c r="K30" s="86"/>
      <c r="L30" s="7"/>
      <c r="M30" s="7"/>
      <c r="N30" s="9"/>
      <c r="O30" s="9"/>
      <c r="P30" s="9"/>
    </row>
    <row r="31" spans="1:16" ht="20.100000000000001" customHeight="1">
      <c r="A31" s="8"/>
      <c r="B31" s="77"/>
      <c r="C31" s="3">
        <f ca="1">OFFSET(Auxiliar!C33,Auxiliar!$E$7,0,1,1)</f>
        <v>23</v>
      </c>
      <c r="D31" s="2" t="str">
        <f ca="1">OFFSET(Auxiliar!J33,Auxiliar!$E$7,0,1,1)</f>
        <v>Juan</v>
      </c>
      <c r="E31" s="17">
        <f ca="1">OFFSET(Auxiliar!K33,Auxiliar!$E$7,0,1,1)</f>
        <v>46</v>
      </c>
      <c r="F31" s="17">
        <f ca="1">OFFSET(Auxiliar!L33,Auxiliar!$E$7,0,1,1)</f>
        <v>117</v>
      </c>
      <c r="G31" s="18">
        <f ca="1">OFFSET(Auxiliar!M33,Auxiliar!$E$7,0,1,1)</f>
        <v>94</v>
      </c>
      <c r="H31" s="17">
        <f ca="1">OFFSET(Auxiliar!N33,Auxiliar!$E$7,0,1,1)</f>
        <v>153</v>
      </c>
      <c r="I31" s="13">
        <f ca="1">OFFSET(Auxiliar!O33,Auxiliar!$E$7,0,1,1)</f>
        <v>102.5</v>
      </c>
      <c r="J31" s="85"/>
      <c r="K31" s="86"/>
      <c r="L31" s="7"/>
      <c r="M31" s="7"/>
      <c r="N31" s="9"/>
      <c r="O31" s="9"/>
      <c r="P31" s="9"/>
    </row>
    <row r="32" spans="1:16" ht="20.100000000000001" customHeight="1">
      <c r="A32" s="8"/>
      <c r="B32" s="77"/>
      <c r="C32" s="3">
        <f ca="1">OFFSET(Auxiliar!C34,Auxiliar!$E$7,0,1,1)</f>
        <v>24</v>
      </c>
      <c r="D32" s="2" t="str">
        <f ca="1">OFFSET(Auxiliar!J34,Auxiliar!$E$7,0,1,1)</f>
        <v>Miguel</v>
      </c>
      <c r="E32" s="17">
        <f ca="1">OFFSET(Auxiliar!K34,Auxiliar!$E$7,0,1,1)</f>
        <v>113</v>
      </c>
      <c r="F32" s="17">
        <f ca="1">OFFSET(Auxiliar!L34,Auxiliar!$E$7,0,1,1)</f>
        <v>116</v>
      </c>
      <c r="G32" s="18">
        <f ca="1">OFFSET(Auxiliar!M34,Auxiliar!$E$7,0,1,1)</f>
        <v>146</v>
      </c>
      <c r="H32" s="17">
        <f ca="1">OFFSET(Auxiliar!N34,Auxiliar!$E$7,0,1,1)</f>
        <v>141</v>
      </c>
      <c r="I32" s="13">
        <f ca="1">OFFSET(Auxiliar!O34,Auxiliar!$E$7,0,1,1)</f>
        <v>129</v>
      </c>
      <c r="J32" s="85"/>
      <c r="K32" s="86"/>
      <c r="L32" s="7"/>
      <c r="M32" s="7"/>
      <c r="N32" s="9"/>
      <c r="O32" s="9"/>
      <c r="P32" s="9"/>
    </row>
    <row r="33" spans="1:16" ht="20.100000000000001" customHeight="1" thickBot="1">
      <c r="A33" s="8"/>
      <c r="B33" s="77"/>
      <c r="C33" s="4">
        <f ca="1">OFFSET(Auxiliar!C35,Auxiliar!$E$7,0,1,1)</f>
        <v>25</v>
      </c>
      <c r="D33" s="5" t="str">
        <f ca="1">OFFSET(Auxiliar!J35,Auxiliar!$E$7,0,1,1)</f>
        <v>Andrés</v>
      </c>
      <c r="E33" s="19">
        <f ca="1">OFFSET(Auxiliar!K35,Auxiliar!$E$7,0,1,1)</f>
        <v>185</v>
      </c>
      <c r="F33" s="19">
        <f ca="1">OFFSET(Auxiliar!L35,Auxiliar!$E$7,0,1,1)</f>
        <v>112</v>
      </c>
      <c r="G33" s="20">
        <f ca="1">OFFSET(Auxiliar!M35,Auxiliar!$E$7,0,1,1)</f>
        <v>98</v>
      </c>
      <c r="H33" s="19">
        <f ca="1">OFFSET(Auxiliar!N35,Auxiliar!$E$7,0,1,1)</f>
        <v>32</v>
      </c>
      <c r="I33" s="14">
        <f ca="1">OFFSET(Auxiliar!O35,Auxiliar!$E$7,0,1,1)</f>
        <v>106.75</v>
      </c>
      <c r="J33" s="85"/>
      <c r="K33" s="86"/>
      <c r="L33" s="7"/>
      <c r="M33" s="7"/>
      <c r="N33" s="9"/>
      <c r="O33" s="9"/>
      <c r="P33" s="9"/>
    </row>
    <row r="34" spans="1:16" ht="6.75" customHeight="1" thickBot="1">
      <c r="B34" s="88"/>
      <c r="C34" s="88"/>
      <c r="D34" s="89"/>
      <c r="E34" s="89"/>
      <c r="F34" s="89"/>
      <c r="G34" s="89"/>
      <c r="H34" s="89"/>
      <c r="I34" s="89"/>
      <c r="J34" s="87"/>
    </row>
  </sheetData>
  <sheetProtection autoFilter="0"/>
  <mergeCells count="7">
    <mergeCell ref="N7:P9"/>
    <mergeCell ref="I7:I8"/>
    <mergeCell ref="C6:D8"/>
    <mergeCell ref="E7:E8"/>
    <mergeCell ref="F7:F8"/>
    <mergeCell ref="G7:G8"/>
    <mergeCell ref="H7:H8"/>
  </mergeCells>
  <conditionalFormatting sqref="I9:I3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:E3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{CFF4C843-56BD-4F95-8B8B-CC5B3A136CA0}</x14:id>
        </ext>
      </extLst>
    </cfRule>
  </conditionalFormatting>
  <conditionalFormatting sqref="F9:F3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{8250EDD7-A54A-4D58-9CBD-A7310F1EA2E0}</x14:id>
        </ext>
      </extLst>
    </cfRule>
  </conditionalFormatting>
  <conditionalFormatting sqref="G9:G3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{04078403-87F1-4701-B261-38109B02B6A9}</x14:id>
        </ext>
      </extLst>
    </cfRule>
  </conditionalFormatting>
  <conditionalFormatting sqref="H9:H3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{29C051E8-304E-4609-BE83-934D2FB81996}</x14:id>
        </ext>
      </extLst>
    </cfRule>
  </conditionalFormatting>
  <printOptions horizontalCentered="1"/>
  <pageMargins left="0.27559055118110237" right="0.27559055118110237" top="0.39370078740157483" bottom="0.59055118110236227" header="0.19685039370078741" footer="0.19685039370078741"/>
  <pageSetup paperSize="9" scale="85" orientation="landscape" cellComments="atEnd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059906" r:id="rId4" name="Option Button 01">
              <controlPr defaultSize="0" autoFill="0" autoLine="0" autoPict="0">
                <anchor moveWithCells="1">
                  <from>
                    <xdr:col>4</xdr:col>
                    <xdr:colOff>352425</xdr:colOff>
                    <xdr:row>6</xdr:row>
                    <xdr:rowOff>9525</xdr:rowOff>
                  </from>
                  <to>
                    <xdr:col>4</xdr:col>
                    <xdr:colOff>657225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9907" r:id="rId5" name="Option Button 02">
              <controlPr defaultSize="0" autoFill="0" autoLine="0" autoPict="0">
                <anchor moveWithCells="1">
                  <from>
                    <xdr:col>5</xdr:col>
                    <xdr:colOff>333375</xdr:colOff>
                    <xdr:row>6</xdr:row>
                    <xdr:rowOff>28575</xdr:rowOff>
                  </from>
                  <to>
                    <xdr:col>5</xdr:col>
                    <xdr:colOff>638175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9908" r:id="rId6" name="Option Button 03">
              <controlPr defaultSize="0" autoFill="0" autoLine="0" autoPict="0">
                <anchor moveWithCells="1">
                  <from>
                    <xdr:col>6</xdr:col>
                    <xdr:colOff>323850</xdr:colOff>
                    <xdr:row>6</xdr:row>
                    <xdr:rowOff>38100</xdr:rowOff>
                  </from>
                  <to>
                    <xdr:col>6</xdr:col>
                    <xdr:colOff>628650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9909" r:id="rId7" name="Option Button 04">
              <controlPr defaultSize="0" autoFill="0" autoLine="0" autoPict="0">
                <anchor moveWithCells="1">
                  <from>
                    <xdr:col>7</xdr:col>
                    <xdr:colOff>352425</xdr:colOff>
                    <xdr:row>6</xdr:row>
                    <xdr:rowOff>57150</xdr:rowOff>
                  </from>
                  <to>
                    <xdr:col>7</xdr:col>
                    <xdr:colOff>657225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9910" r:id="rId8" name="Option Button 05">
              <controlPr defaultSize="0" autoFill="0" autoLine="0" autoPict="0">
                <anchor moveWithCells="1">
                  <from>
                    <xdr:col>8</xdr:col>
                    <xdr:colOff>381000</xdr:colOff>
                    <xdr:row>6</xdr:row>
                    <xdr:rowOff>47625</xdr:rowOff>
                  </from>
                  <to>
                    <xdr:col>8</xdr:col>
                    <xdr:colOff>685800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9911" r:id="rId9" name="SortOrder Spin Button">
              <controlPr defaultSize="0" autoPict="0">
                <anchor moveWithCells="1" sizeWithCells="1">
                  <from>
                    <xdr:col>10</xdr:col>
                    <xdr:colOff>76200</xdr:colOff>
                    <xdr:row>4</xdr:row>
                    <xdr:rowOff>9525</xdr:rowOff>
                  </from>
                  <to>
                    <xdr:col>11</xdr:col>
                    <xdr:colOff>276225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9924" r:id="rId10" name="ScrollBar List">
              <controlPr defaultSize="0" autoPict="0">
                <anchor moveWithCells="1">
                  <from>
                    <xdr:col>10</xdr:col>
                    <xdr:colOff>76200</xdr:colOff>
                    <xdr:row>6</xdr:row>
                    <xdr:rowOff>47625</xdr:rowOff>
                  </from>
                  <to>
                    <xdr:col>11</xdr:col>
                    <xdr:colOff>304800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F4C843-56BD-4F95-8B8B-CC5B3A136C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E9:E33</xm:sqref>
        </x14:conditionalFormatting>
        <x14:conditionalFormatting xmlns:xm="http://schemas.microsoft.com/office/excel/2006/main">
          <x14:cfRule type="dataBar" id="{8250EDD7-A54A-4D58-9CBD-A7310F1EA2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F9:F33</xm:sqref>
        </x14:conditionalFormatting>
        <x14:conditionalFormatting xmlns:xm="http://schemas.microsoft.com/office/excel/2006/main">
          <x14:cfRule type="dataBar" id="{04078403-87F1-4701-B261-38109B02B6A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G9:G33</xm:sqref>
        </x14:conditionalFormatting>
        <x14:conditionalFormatting xmlns:xm="http://schemas.microsoft.com/office/excel/2006/main">
          <x14:cfRule type="dataBar" id="{29C051E8-304E-4609-BE83-934D2FB8199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H9:H33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2">
    <tabColor rgb="FFFFFF00"/>
    <pageSetUpPr fitToPage="1"/>
  </sheetPr>
  <dimension ref="A1:K56"/>
  <sheetViews>
    <sheetView showGridLines="0" zoomScaleNormal="100" workbookViewId="0">
      <pane ySplit="5" topLeftCell="A6" activePane="bottomLeft" state="frozen"/>
      <selection pane="bottomLeft" activeCell="J7" sqref="J7"/>
    </sheetView>
  </sheetViews>
  <sheetFormatPr baseColWidth="10" defaultColWidth="10.7109375" defaultRowHeight="12.75" customHeight="1"/>
  <cols>
    <col min="1" max="1" width="1.7109375" style="31" customWidth="1"/>
    <col min="2" max="2" width="1.7109375" style="21" customWidth="1"/>
    <col min="3" max="4" width="5.7109375" style="21" customWidth="1"/>
    <col min="5" max="5" width="30.7109375" style="21" customWidth="1"/>
    <col min="6" max="6" width="17.85546875" style="21" customWidth="1"/>
    <col min="7" max="7" width="16.42578125" style="30" customWidth="1"/>
    <col min="8" max="8" width="12.7109375" style="21" customWidth="1"/>
    <col min="9" max="9" width="16.28515625" style="21" customWidth="1"/>
    <col min="10" max="10" width="15" style="21" customWidth="1"/>
    <col min="11" max="16384" width="10.7109375" style="21"/>
  </cols>
  <sheetData>
    <row r="1" spans="1:11" s="95" customFormat="1" ht="30" customHeight="1">
      <c r="F1" s="96"/>
      <c r="G1" s="96"/>
      <c r="H1" s="96"/>
    </row>
    <row r="2" spans="1:11" ht="15" customHeight="1">
      <c r="F2" s="97"/>
      <c r="G2" s="97"/>
      <c r="H2" s="97"/>
    </row>
    <row r="3" spans="1:11" s="22" customFormat="1" ht="15" customHeight="1">
      <c r="A3" s="23"/>
      <c r="B3" s="23"/>
      <c r="C3" s="23"/>
      <c r="D3" s="23"/>
      <c r="E3" s="24"/>
      <c r="F3" s="98"/>
      <c r="G3" s="98"/>
      <c r="H3" s="98"/>
      <c r="I3" s="25"/>
      <c r="J3" s="25"/>
      <c r="K3" s="23"/>
    </row>
    <row r="4" spans="1:11" s="23" customFormat="1" ht="12.75" customHeight="1" thickBot="1"/>
    <row r="5" spans="1:11" ht="30" thickTop="1" thickBot="1">
      <c r="B5" s="31"/>
      <c r="C5" s="58" t="s">
        <v>8</v>
      </c>
      <c r="D5" s="59"/>
      <c r="E5" s="60" t="s">
        <v>9</v>
      </c>
      <c r="F5" s="59" t="s">
        <v>0</v>
      </c>
      <c r="G5" s="59" t="s">
        <v>1</v>
      </c>
      <c r="H5" s="59" t="s">
        <v>2</v>
      </c>
      <c r="I5" s="59" t="s">
        <v>3</v>
      </c>
      <c r="J5" s="61" t="s">
        <v>4</v>
      </c>
    </row>
    <row r="6" spans="1:11" ht="15" thickTop="1">
      <c r="B6" s="31"/>
      <c r="C6" s="54">
        <v>1</v>
      </c>
      <c r="D6" s="55">
        <v>1</v>
      </c>
      <c r="E6" s="56" t="s">
        <v>15</v>
      </c>
      <c r="F6" s="57">
        <v>49</v>
      </c>
      <c r="G6" s="57">
        <v>97</v>
      </c>
      <c r="H6" s="57">
        <v>36</v>
      </c>
      <c r="I6" s="57">
        <v>48</v>
      </c>
      <c r="J6" s="90">
        <f>+AVERAGE(F6:I6)</f>
        <v>57.5</v>
      </c>
    </row>
    <row r="7" spans="1:11" ht="12.75" customHeight="1">
      <c r="B7" s="31"/>
      <c r="C7" s="50">
        <v>2</v>
      </c>
      <c r="D7" s="51">
        <v>2</v>
      </c>
      <c r="E7" s="52" t="s">
        <v>16</v>
      </c>
      <c r="F7" s="53">
        <v>163</v>
      </c>
      <c r="G7" s="53">
        <v>145</v>
      </c>
      <c r="H7" s="53">
        <v>40</v>
      </c>
      <c r="I7" s="53">
        <v>200</v>
      </c>
      <c r="J7" s="91">
        <f t="shared" ref="J7:J55" si="0">+AVERAGE(F7:I7)</f>
        <v>137</v>
      </c>
    </row>
    <row r="8" spans="1:11" ht="12.75" customHeight="1">
      <c r="B8" s="31"/>
      <c r="C8" s="50">
        <v>3</v>
      </c>
      <c r="D8" s="51">
        <v>3</v>
      </c>
      <c r="E8" s="52" t="s">
        <v>17</v>
      </c>
      <c r="F8" s="53">
        <v>22</v>
      </c>
      <c r="G8" s="53">
        <v>52</v>
      </c>
      <c r="H8" s="53">
        <v>98</v>
      </c>
      <c r="I8" s="53">
        <v>114</v>
      </c>
      <c r="J8" s="91">
        <f t="shared" si="0"/>
        <v>71.5</v>
      </c>
    </row>
    <row r="9" spans="1:11" ht="12.75" customHeight="1">
      <c r="B9" s="31"/>
      <c r="C9" s="50">
        <v>4</v>
      </c>
      <c r="D9" s="51">
        <v>4</v>
      </c>
      <c r="E9" s="52" t="s">
        <v>18</v>
      </c>
      <c r="F9" s="53">
        <v>140</v>
      </c>
      <c r="G9" s="53">
        <v>57</v>
      </c>
      <c r="H9" s="53">
        <v>118</v>
      </c>
      <c r="I9" s="53">
        <v>145</v>
      </c>
      <c r="J9" s="91">
        <f t="shared" si="0"/>
        <v>115</v>
      </c>
    </row>
    <row r="10" spans="1:11" ht="12.75" customHeight="1">
      <c r="B10" s="31"/>
      <c r="C10" s="50">
        <v>5</v>
      </c>
      <c r="D10" s="51">
        <v>5</v>
      </c>
      <c r="E10" s="52" t="s">
        <v>19</v>
      </c>
      <c r="F10" s="53">
        <v>69</v>
      </c>
      <c r="G10" s="53">
        <v>122</v>
      </c>
      <c r="H10" s="53">
        <v>104</v>
      </c>
      <c r="I10" s="53">
        <v>110</v>
      </c>
      <c r="J10" s="91">
        <f t="shared" si="0"/>
        <v>101.25</v>
      </c>
    </row>
    <row r="11" spans="1:11" ht="12.75" customHeight="1">
      <c r="B11" s="31"/>
      <c r="C11" s="50">
        <v>6</v>
      </c>
      <c r="D11" s="51">
        <v>6</v>
      </c>
      <c r="E11" s="52" t="s">
        <v>20</v>
      </c>
      <c r="F11" s="53">
        <v>165</v>
      </c>
      <c r="G11" s="53">
        <v>180</v>
      </c>
      <c r="H11" s="53">
        <v>26</v>
      </c>
      <c r="I11" s="53">
        <v>85</v>
      </c>
      <c r="J11" s="91">
        <f t="shared" si="0"/>
        <v>114</v>
      </c>
    </row>
    <row r="12" spans="1:11" ht="12.75" customHeight="1">
      <c r="B12" s="31"/>
      <c r="C12" s="50">
        <v>7</v>
      </c>
      <c r="D12" s="51">
        <v>7</v>
      </c>
      <c r="E12" s="52" t="s">
        <v>21</v>
      </c>
      <c r="F12" s="53">
        <v>192</v>
      </c>
      <c r="G12" s="53">
        <v>102</v>
      </c>
      <c r="H12" s="53">
        <v>142</v>
      </c>
      <c r="I12" s="53">
        <v>157</v>
      </c>
      <c r="J12" s="91">
        <f t="shared" si="0"/>
        <v>148.25</v>
      </c>
    </row>
    <row r="13" spans="1:11" ht="12.75" customHeight="1">
      <c r="B13" s="31"/>
      <c r="C13" s="50">
        <v>8</v>
      </c>
      <c r="D13" s="51">
        <v>8</v>
      </c>
      <c r="E13" s="52" t="s">
        <v>22</v>
      </c>
      <c r="F13" s="53">
        <v>80</v>
      </c>
      <c r="G13" s="53">
        <v>199</v>
      </c>
      <c r="H13" s="53">
        <v>23</v>
      </c>
      <c r="I13" s="53">
        <v>164</v>
      </c>
      <c r="J13" s="91">
        <f t="shared" si="0"/>
        <v>116.5</v>
      </c>
    </row>
    <row r="14" spans="1:11" ht="12.75" customHeight="1">
      <c r="B14" s="31"/>
      <c r="C14" s="50">
        <v>9</v>
      </c>
      <c r="D14" s="51">
        <v>9</v>
      </c>
      <c r="E14" s="52" t="s">
        <v>23</v>
      </c>
      <c r="F14" s="53">
        <v>118</v>
      </c>
      <c r="G14" s="53">
        <v>73</v>
      </c>
      <c r="H14" s="53">
        <v>103</v>
      </c>
      <c r="I14" s="53">
        <v>149</v>
      </c>
      <c r="J14" s="91">
        <f t="shared" si="0"/>
        <v>110.75</v>
      </c>
    </row>
    <row r="15" spans="1:11" ht="12.75" customHeight="1">
      <c r="B15" s="31"/>
      <c r="C15" s="50">
        <v>10</v>
      </c>
      <c r="D15" s="51">
        <v>10</v>
      </c>
      <c r="E15" s="52" t="s">
        <v>24</v>
      </c>
      <c r="F15" s="53">
        <v>42</v>
      </c>
      <c r="G15" s="53">
        <v>98</v>
      </c>
      <c r="H15" s="53">
        <v>170</v>
      </c>
      <c r="I15" s="53">
        <v>112</v>
      </c>
      <c r="J15" s="91">
        <f t="shared" si="0"/>
        <v>105.5</v>
      </c>
    </row>
    <row r="16" spans="1:11" ht="12.75" customHeight="1">
      <c r="B16" s="31"/>
      <c r="C16" s="50">
        <v>11</v>
      </c>
      <c r="D16" s="51">
        <v>11</v>
      </c>
      <c r="E16" s="52" t="s">
        <v>14</v>
      </c>
      <c r="F16" s="53">
        <v>64</v>
      </c>
      <c r="G16" s="53">
        <v>59</v>
      </c>
      <c r="H16" s="53">
        <v>200</v>
      </c>
      <c r="I16" s="53">
        <v>129</v>
      </c>
      <c r="J16" s="91">
        <f t="shared" si="0"/>
        <v>113</v>
      </c>
    </row>
    <row r="17" spans="2:10" ht="12.75" customHeight="1">
      <c r="B17" s="31"/>
      <c r="C17" s="50">
        <v>12</v>
      </c>
      <c r="D17" s="51">
        <v>12</v>
      </c>
      <c r="E17" s="52" t="s">
        <v>25</v>
      </c>
      <c r="F17" s="53">
        <v>77</v>
      </c>
      <c r="G17" s="53">
        <v>103</v>
      </c>
      <c r="H17" s="53">
        <v>138</v>
      </c>
      <c r="I17" s="53">
        <v>162</v>
      </c>
      <c r="J17" s="91">
        <f t="shared" si="0"/>
        <v>120</v>
      </c>
    </row>
    <row r="18" spans="2:10" ht="12.75" customHeight="1">
      <c r="B18" s="31"/>
      <c r="C18" s="50">
        <v>13</v>
      </c>
      <c r="D18" s="51">
        <v>13</v>
      </c>
      <c r="E18" s="52" t="s">
        <v>26</v>
      </c>
      <c r="F18" s="53">
        <v>24</v>
      </c>
      <c r="G18" s="53">
        <v>145</v>
      </c>
      <c r="H18" s="53">
        <v>193</v>
      </c>
      <c r="I18" s="53">
        <v>163</v>
      </c>
      <c r="J18" s="91">
        <f t="shared" si="0"/>
        <v>131.25</v>
      </c>
    </row>
    <row r="19" spans="2:10" ht="12.75" customHeight="1">
      <c r="B19" s="31"/>
      <c r="C19" s="50">
        <v>14</v>
      </c>
      <c r="D19" s="51">
        <v>14</v>
      </c>
      <c r="E19" s="52" t="s">
        <v>27</v>
      </c>
      <c r="F19" s="53">
        <v>74</v>
      </c>
      <c r="G19" s="53">
        <v>132</v>
      </c>
      <c r="H19" s="53">
        <v>75</v>
      </c>
      <c r="I19" s="53">
        <v>28</v>
      </c>
      <c r="J19" s="91">
        <f t="shared" si="0"/>
        <v>77.25</v>
      </c>
    </row>
    <row r="20" spans="2:10" ht="12.75" customHeight="1">
      <c r="B20" s="31"/>
      <c r="C20" s="50">
        <v>15</v>
      </c>
      <c r="D20" s="51">
        <v>15</v>
      </c>
      <c r="E20" s="52" t="s">
        <v>28</v>
      </c>
      <c r="F20" s="53">
        <v>128</v>
      </c>
      <c r="G20" s="53">
        <v>200</v>
      </c>
      <c r="H20" s="53">
        <v>162</v>
      </c>
      <c r="I20" s="53">
        <v>134</v>
      </c>
      <c r="J20" s="91">
        <f t="shared" si="0"/>
        <v>156</v>
      </c>
    </row>
    <row r="21" spans="2:10" ht="12.75" customHeight="1">
      <c r="B21" s="31"/>
      <c r="C21" s="50">
        <v>16</v>
      </c>
      <c r="D21" s="51">
        <v>16</v>
      </c>
      <c r="E21" s="52" t="s">
        <v>29</v>
      </c>
      <c r="F21" s="53">
        <v>152</v>
      </c>
      <c r="G21" s="53">
        <v>188</v>
      </c>
      <c r="H21" s="53">
        <v>39</v>
      </c>
      <c r="I21" s="53">
        <v>199</v>
      </c>
      <c r="J21" s="91">
        <f t="shared" si="0"/>
        <v>144.5</v>
      </c>
    </row>
    <row r="22" spans="2:10" ht="12.75" customHeight="1">
      <c r="B22" s="31"/>
      <c r="C22" s="50">
        <v>17</v>
      </c>
      <c r="D22" s="51">
        <v>17</v>
      </c>
      <c r="E22" s="52" t="s">
        <v>30</v>
      </c>
      <c r="F22" s="53">
        <v>137</v>
      </c>
      <c r="G22" s="53">
        <v>171</v>
      </c>
      <c r="H22" s="53">
        <v>173</v>
      </c>
      <c r="I22" s="53">
        <v>125</v>
      </c>
      <c r="J22" s="91">
        <f t="shared" si="0"/>
        <v>151.5</v>
      </c>
    </row>
    <row r="23" spans="2:10" ht="12.75" customHeight="1">
      <c r="B23" s="31"/>
      <c r="C23" s="50">
        <v>18</v>
      </c>
      <c r="D23" s="51">
        <v>18</v>
      </c>
      <c r="E23" s="52" t="s">
        <v>31</v>
      </c>
      <c r="F23" s="53">
        <v>66</v>
      </c>
      <c r="G23" s="53">
        <v>139</v>
      </c>
      <c r="H23" s="53">
        <v>107</v>
      </c>
      <c r="I23" s="53">
        <v>176</v>
      </c>
      <c r="J23" s="91">
        <f t="shared" si="0"/>
        <v>122</v>
      </c>
    </row>
    <row r="24" spans="2:10" ht="12.75" customHeight="1">
      <c r="B24" s="31"/>
      <c r="C24" s="50">
        <v>19</v>
      </c>
      <c r="D24" s="51">
        <v>19</v>
      </c>
      <c r="E24" s="52" t="s">
        <v>32</v>
      </c>
      <c r="F24" s="53">
        <v>173</v>
      </c>
      <c r="G24" s="53">
        <v>153</v>
      </c>
      <c r="H24" s="53">
        <v>105</v>
      </c>
      <c r="I24" s="53">
        <v>58</v>
      </c>
      <c r="J24" s="91">
        <f t="shared" si="0"/>
        <v>122.25</v>
      </c>
    </row>
    <row r="25" spans="2:10" ht="12.75" customHeight="1">
      <c r="B25" s="31"/>
      <c r="C25" s="50">
        <v>20</v>
      </c>
      <c r="D25" s="51">
        <v>20</v>
      </c>
      <c r="E25" s="52" t="s">
        <v>33</v>
      </c>
      <c r="F25" s="53">
        <v>162</v>
      </c>
      <c r="G25" s="53">
        <v>33</v>
      </c>
      <c r="H25" s="53">
        <v>74</v>
      </c>
      <c r="I25" s="53">
        <v>93</v>
      </c>
      <c r="J25" s="91">
        <f t="shared" si="0"/>
        <v>90.5</v>
      </c>
    </row>
    <row r="26" spans="2:10" ht="12.75" customHeight="1">
      <c r="B26" s="31"/>
      <c r="C26" s="50">
        <v>21</v>
      </c>
      <c r="D26" s="51">
        <v>21</v>
      </c>
      <c r="E26" s="52" t="s">
        <v>34</v>
      </c>
      <c r="F26" s="53">
        <v>106</v>
      </c>
      <c r="G26" s="53">
        <v>36</v>
      </c>
      <c r="H26" s="53">
        <v>93</v>
      </c>
      <c r="I26" s="53">
        <v>43</v>
      </c>
      <c r="J26" s="91">
        <f t="shared" si="0"/>
        <v>69.5</v>
      </c>
    </row>
    <row r="27" spans="2:10" ht="12.75" customHeight="1">
      <c r="B27" s="31"/>
      <c r="C27" s="50">
        <v>22</v>
      </c>
      <c r="D27" s="51">
        <v>22</v>
      </c>
      <c r="E27" s="52" t="s">
        <v>35</v>
      </c>
      <c r="F27" s="53">
        <v>99</v>
      </c>
      <c r="G27" s="53">
        <v>124</v>
      </c>
      <c r="H27" s="53">
        <v>157</v>
      </c>
      <c r="I27" s="53">
        <v>94</v>
      </c>
      <c r="J27" s="91">
        <f t="shared" si="0"/>
        <v>118.5</v>
      </c>
    </row>
    <row r="28" spans="2:10" ht="12.75" customHeight="1">
      <c r="B28" s="31"/>
      <c r="C28" s="50">
        <v>23</v>
      </c>
      <c r="D28" s="51">
        <v>23</v>
      </c>
      <c r="E28" s="52" t="s">
        <v>36</v>
      </c>
      <c r="F28" s="53">
        <v>155</v>
      </c>
      <c r="G28" s="53">
        <v>106</v>
      </c>
      <c r="H28" s="53">
        <v>114</v>
      </c>
      <c r="I28" s="53">
        <v>122</v>
      </c>
      <c r="J28" s="91">
        <f t="shared" si="0"/>
        <v>124.25</v>
      </c>
    </row>
    <row r="29" spans="2:10" ht="12.75" customHeight="1">
      <c r="B29" s="31"/>
      <c r="C29" s="50">
        <v>24</v>
      </c>
      <c r="D29" s="51">
        <v>24</v>
      </c>
      <c r="E29" s="52" t="s">
        <v>37</v>
      </c>
      <c r="F29" s="53">
        <v>38</v>
      </c>
      <c r="G29" s="53">
        <v>72</v>
      </c>
      <c r="H29" s="53">
        <v>108</v>
      </c>
      <c r="I29" s="53">
        <v>67</v>
      </c>
      <c r="J29" s="91">
        <f t="shared" si="0"/>
        <v>71.25</v>
      </c>
    </row>
    <row r="30" spans="2:10" ht="12.75" customHeight="1">
      <c r="B30" s="31"/>
      <c r="C30" s="50">
        <v>25</v>
      </c>
      <c r="D30" s="51">
        <v>25</v>
      </c>
      <c r="E30" s="52" t="s">
        <v>38</v>
      </c>
      <c r="F30" s="53">
        <v>119</v>
      </c>
      <c r="G30" s="53">
        <v>84</v>
      </c>
      <c r="H30" s="53">
        <v>68</v>
      </c>
      <c r="I30" s="53">
        <v>51</v>
      </c>
      <c r="J30" s="91">
        <f t="shared" si="0"/>
        <v>80.5</v>
      </c>
    </row>
    <row r="31" spans="2:10" ht="12.75" customHeight="1">
      <c r="B31" s="31"/>
      <c r="C31" s="50">
        <v>26</v>
      </c>
      <c r="D31" s="51">
        <v>26</v>
      </c>
      <c r="E31" s="52" t="s">
        <v>20</v>
      </c>
      <c r="F31" s="53">
        <v>46</v>
      </c>
      <c r="G31" s="53">
        <v>117</v>
      </c>
      <c r="H31" s="53">
        <v>94</v>
      </c>
      <c r="I31" s="53">
        <v>153</v>
      </c>
      <c r="J31" s="91">
        <f t="shared" si="0"/>
        <v>102.5</v>
      </c>
    </row>
    <row r="32" spans="2:10" ht="12.75" customHeight="1">
      <c r="B32" s="31"/>
      <c r="C32" s="50">
        <v>27</v>
      </c>
      <c r="D32" s="51">
        <v>27</v>
      </c>
      <c r="E32" s="52" t="s">
        <v>39</v>
      </c>
      <c r="F32" s="53">
        <v>142</v>
      </c>
      <c r="G32" s="53">
        <v>119</v>
      </c>
      <c r="H32" s="53">
        <v>38</v>
      </c>
      <c r="I32" s="53">
        <v>177</v>
      </c>
      <c r="J32" s="91">
        <f t="shared" si="0"/>
        <v>119</v>
      </c>
    </row>
    <row r="33" spans="2:10" ht="12.75" customHeight="1">
      <c r="B33" s="31"/>
      <c r="C33" s="50">
        <v>28</v>
      </c>
      <c r="D33" s="51">
        <v>28</v>
      </c>
      <c r="E33" s="52" t="s">
        <v>40</v>
      </c>
      <c r="F33" s="53">
        <v>72</v>
      </c>
      <c r="G33" s="53">
        <v>130</v>
      </c>
      <c r="H33" s="53">
        <v>140</v>
      </c>
      <c r="I33" s="53">
        <v>82</v>
      </c>
      <c r="J33" s="91">
        <f t="shared" si="0"/>
        <v>106</v>
      </c>
    </row>
    <row r="34" spans="2:10" ht="12.75" customHeight="1">
      <c r="B34" s="31"/>
      <c r="C34" s="50">
        <v>29</v>
      </c>
      <c r="D34" s="51">
        <v>29</v>
      </c>
      <c r="E34" s="52" t="s">
        <v>41</v>
      </c>
      <c r="F34" s="53">
        <v>85</v>
      </c>
      <c r="G34" s="53">
        <v>110</v>
      </c>
      <c r="H34" s="53">
        <v>135</v>
      </c>
      <c r="I34" s="53">
        <v>152</v>
      </c>
      <c r="J34" s="91">
        <f t="shared" si="0"/>
        <v>120.5</v>
      </c>
    </row>
    <row r="35" spans="2:10" ht="12.75" customHeight="1">
      <c r="B35" s="31"/>
      <c r="C35" s="50">
        <v>30</v>
      </c>
      <c r="D35" s="51">
        <v>30</v>
      </c>
      <c r="E35" s="52" t="s">
        <v>42</v>
      </c>
      <c r="F35" s="53">
        <v>63</v>
      </c>
      <c r="G35" s="53">
        <v>65</v>
      </c>
      <c r="H35" s="53">
        <v>186</v>
      </c>
      <c r="I35" s="53">
        <v>104</v>
      </c>
      <c r="J35" s="91">
        <f t="shared" si="0"/>
        <v>104.5</v>
      </c>
    </row>
    <row r="36" spans="2:10" ht="12.75" customHeight="1">
      <c r="B36" s="31"/>
      <c r="C36" s="50">
        <v>31</v>
      </c>
      <c r="D36" s="51">
        <v>31</v>
      </c>
      <c r="E36" s="52" t="s">
        <v>43</v>
      </c>
      <c r="F36" s="53">
        <v>180</v>
      </c>
      <c r="G36" s="53">
        <v>105</v>
      </c>
      <c r="H36" s="53">
        <v>44</v>
      </c>
      <c r="I36" s="53">
        <v>98</v>
      </c>
      <c r="J36" s="91">
        <f t="shared" si="0"/>
        <v>106.75</v>
      </c>
    </row>
    <row r="37" spans="2:10" ht="12.75" customHeight="1">
      <c r="B37" s="31"/>
      <c r="C37" s="50">
        <v>32</v>
      </c>
      <c r="D37" s="51">
        <v>32</v>
      </c>
      <c r="E37" s="52" t="s">
        <v>44</v>
      </c>
      <c r="F37" s="53">
        <v>181</v>
      </c>
      <c r="G37" s="53">
        <v>185</v>
      </c>
      <c r="H37" s="53">
        <v>157</v>
      </c>
      <c r="I37" s="53">
        <v>185</v>
      </c>
      <c r="J37" s="91">
        <f t="shared" si="0"/>
        <v>177</v>
      </c>
    </row>
    <row r="38" spans="2:10" ht="12.75" customHeight="1">
      <c r="B38" s="31"/>
      <c r="C38" s="50">
        <v>33</v>
      </c>
      <c r="D38" s="51">
        <v>33</v>
      </c>
      <c r="E38" s="52" t="s">
        <v>45</v>
      </c>
      <c r="F38" s="53">
        <v>126</v>
      </c>
      <c r="G38" s="53">
        <v>52</v>
      </c>
      <c r="H38" s="53">
        <v>101</v>
      </c>
      <c r="I38" s="53">
        <v>185</v>
      </c>
      <c r="J38" s="91">
        <f t="shared" si="0"/>
        <v>116</v>
      </c>
    </row>
    <row r="39" spans="2:10" ht="12.75" customHeight="1">
      <c r="B39" s="31"/>
      <c r="C39" s="50">
        <v>34</v>
      </c>
      <c r="D39" s="51">
        <v>34</v>
      </c>
      <c r="E39" s="52" t="s">
        <v>46</v>
      </c>
      <c r="F39" s="53">
        <v>21</v>
      </c>
      <c r="G39" s="53">
        <v>97</v>
      </c>
      <c r="H39" s="53">
        <v>36</v>
      </c>
      <c r="I39" s="53">
        <v>174</v>
      </c>
      <c r="J39" s="91">
        <f t="shared" si="0"/>
        <v>82</v>
      </c>
    </row>
    <row r="40" spans="2:10" ht="12.75" customHeight="1">
      <c r="B40" s="31"/>
      <c r="C40" s="50">
        <v>35</v>
      </c>
      <c r="D40" s="51">
        <v>35</v>
      </c>
      <c r="E40" s="52" t="s">
        <v>47</v>
      </c>
      <c r="F40" s="53">
        <v>100</v>
      </c>
      <c r="G40" s="53">
        <v>169</v>
      </c>
      <c r="H40" s="53">
        <v>132</v>
      </c>
      <c r="I40" s="53">
        <v>63</v>
      </c>
      <c r="J40" s="91">
        <f t="shared" si="0"/>
        <v>116</v>
      </c>
    </row>
    <row r="41" spans="2:10" ht="12.75" customHeight="1">
      <c r="B41" s="31"/>
      <c r="C41" s="50">
        <v>36</v>
      </c>
      <c r="D41" s="51">
        <v>36</v>
      </c>
      <c r="E41" s="52" t="s">
        <v>48</v>
      </c>
      <c r="F41" s="53">
        <v>126</v>
      </c>
      <c r="G41" s="53">
        <v>79</v>
      </c>
      <c r="H41" s="53">
        <v>142</v>
      </c>
      <c r="I41" s="53">
        <v>101</v>
      </c>
      <c r="J41" s="91">
        <f t="shared" si="0"/>
        <v>112</v>
      </c>
    </row>
    <row r="42" spans="2:10" ht="12.75" customHeight="1">
      <c r="B42" s="31"/>
      <c r="C42" s="50">
        <v>37</v>
      </c>
      <c r="D42" s="51">
        <v>37</v>
      </c>
      <c r="E42" s="52" t="s">
        <v>49</v>
      </c>
      <c r="F42" s="53">
        <v>96</v>
      </c>
      <c r="G42" s="53">
        <v>45</v>
      </c>
      <c r="H42" s="53">
        <v>24</v>
      </c>
      <c r="I42" s="53">
        <v>140</v>
      </c>
      <c r="J42" s="91">
        <f t="shared" si="0"/>
        <v>76.25</v>
      </c>
    </row>
    <row r="43" spans="2:10" ht="12.75" customHeight="1">
      <c r="B43" s="31"/>
      <c r="C43" s="50">
        <v>38</v>
      </c>
      <c r="D43" s="51">
        <v>38</v>
      </c>
      <c r="E43" s="52" t="s">
        <v>50</v>
      </c>
      <c r="F43" s="53">
        <v>198</v>
      </c>
      <c r="G43" s="53">
        <v>41</v>
      </c>
      <c r="H43" s="53">
        <v>124</v>
      </c>
      <c r="I43" s="53">
        <v>163</v>
      </c>
      <c r="J43" s="91">
        <f t="shared" si="0"/>
        <v>131.5</v>
      </c>
    </row>
    <row r="44" spans="2:10" ht="12.75" customHeight="1">
      <c r="B44" s="31"/>
      <c r="C44" s="50">
        <v>39</v>
      </c>
      <c r="D44" s="51">
        <v>39</v>
      </c>
      <c r="E44" s="52" t="s">
        <v>51</v>
      </c>
      <c r="F44" s="53">
        <v>47</v>
      </c>
      <c r="G44" s="53">
        <v>117</v>
      </c>
      <c r="H44" s="53">
        <v>57</v>
      </c>
      <c r="I44" s="53">
        <v>186</v>
      </c>
      <c r="J44" s="91">
        <f t="shared" si="0"/>
        <v>101.75</v>
      </c>
    </row>
    <row r="45" spans="2:10" ht="12.75" customHeight="1">
      <c r="B45" s="31"/>
      <c r="C45" s="50">
        <v>40</v>
      </c>
      <c r="D45" s="51">
        <v>40</v>
      </c>
      <c r="E45" s="52" t="s">
        <v>52</v>
      </c>
      <c r="F45" s="53">
        <v>114</v>
      </c>
      <c r="G45" s="53">
        <v>84</v>
      </c>
      <c r="H45" s="53">
        <v>51</v>
      </c>
      <c r="I45" s="53">
        <v>122</v>
      </c>
      <c r="J45" s="91">
        <f t="shared" si="0"/>
        <v>92.75</v>
      </c>
    </row>
    <row r="46" spans="2:10" ht="12.75" customHeight="1">
      <c r="B46" s="31"/>
      <c r="C46" s="50">
        <v>41</v>
      </c>
      <c r="D46" s="51">
        <v>41</v>
      </c>
      <c r="E46" s="52" t="s">
        <v>53</v>
      </c>
      <c r="F46" s="53">
        <v>58</v>
      </c>
      <c r="G46" s="53">
        <v>43</v>
      </c>
      <c r="H46" s="53">
        <v>132</v>
      </c>
      <c r="I46" s="53">
        <v>28</v>
      </c>
      <c r="J46" s="91">
        <f t="shared" si="0"/>
        <v>65.25</v>
      </c>
    </row>
    <row r="47" spans="2:10" ht="12.75" customHeight="1">
      <c r="B47" s="31"/>
      <c r="C47" s="50">
        <v>42</v>
      </c>
      <c r="D47" s="51">
        <v>42</v>
      </c>
      <c r="E47" s="52" t="s">
        <v>54</v>
      </c>
      <c r="F47" s="53">
        <v>34</v>
      </c>
      <c r="G47" s="53">
        <v>160</v>
      </c>
      <c r="H47" s="53">
        <v>186</v>
      </c>
      <c r="I47" s="53">
        <v>27</v>
      </c>
      <c r="J47" s="91">
        <f t="shared" si="0"/>
        <v>101.75</v>
      </c>
    </row>
    <row r="48" spans="2:10" ht="12.75" customHeight="1">
      <c r="B48" s="31"/>
      <c r="C48" s="50">
        <v>43</v>
      </c>
      <c r="D48" s="51">
        <v>43</v>
      </c>
      <c r="E48" s="52" t="s">
        <v>55</v>
      </c>
      <c r="F48" s="53">
        <v>135</v>
      </c>
      <c r="G48" s="53">
        <v>67</v>
      </c>
      <c r="H48" s="53">
        <v>165</v>
      </c>
      <c r="I48" s="53">
        <v>96</v>
      </c>
      <c r="J48" s="91">
        <f t="shared" si="0"/>
        <v>115.75</v>
      </c>
    </row>
    <row r="49" spans="2:10" ht="12.75" customHeight="1">
      <c r="B49" s="31"/>
      <c r="C49" s="50">
        <v>44</v>
      </c>
      <c r="D49" s="51">
        <v>44</v>
      </c>
      <c r="E49" s="52" t="s">
        <v>56</v>
      </c>
      <c r="F49" s="53">
        <v>150</v>
      </c>
      <c r="G49" s="53">
        <v>126</v>
      </c>
      <c r="H49" s="53">
        <v>167</v>
      </c>
      <c r="I49" s="53">
        <v>45</v>
      </c>
      <c r="J49" s="91">
        <f t="shared" si="0"/>
        <v>122</v>
      </c>
    </row>
    <row r="50" spans="2:10" ht="12.75" customHeight="1">
      <c r="B50" s="31"/>
      <c r="C50" s="50">
        <v>45</v>
      </c>
      <c r="D50" s="51">
        <v>45</v>
      </c>
      <c r="E50" s="52" t="s">
        <v>57</v>
      </c>
      <c r="F50" s="53">
        <v>134</v>
      </c>
      <c r="G50" s="53">
        <v>197</v>
      </c>
      <c r="H50" s="53">
        <v>42</v>
      </c>
      <c r="I50" s="53">
        <v>139</v>
      </c>
      <c r="J50" s="91">
        <f t="shared" si="0"/>
        <v>128</v>
      </c>
    </row>
    <row r="51" spans="2:10" ht="12.75" customHeight="1">
      <c r="B51" s="31"/>
      <c r="C51" s="50">
        <v>46</v>
      </c>
      <c r="D51" s="51">
        <v>46</v>
      </c>
      <c r="E51" s="52" t="s">
        <v>58</v>
      </c>
      <c r="F51" s="53">
        <v>154</v>
      </c>
      <c r="G51" s="53">
        <v>125</v>
      </c>
      <c r="H51" s="53">
        <v>67</v>
      </c>
      <c r="I51" s="53">
        <v>61</v>
      </c>
      <c r="J51" s="91">
        <f t="shared" si="0"/>
        <v>101.75</v>
      </c>
    </row>
    <row r="52" spans="2:10" ht="12.75" customHeight="1">
      <c r="B52" s="31"/>
      <c r="C52" s="50">
        <v>47</v>
      </c>
      <c r="D52" s="51">
        <v>47</v>
      </c>
      <c r="E52" s="52" t="s">
        <v>59</v>
      </c>
      <c r="F52" s="53">
        <v>113</v>
      </c>
      <c r="G52" s="53">
        <v>116</v>
      </c>
      <c r="H52" s="53">
        <v>146</v>
      </c>
      <c r="I52" s="53">
        <v>141</v>
      </c>
      <c r="J52" s="91">
        <f t="shared" si="0"/>
        <v>129</v>
      </c>
    </row>
    <row r="53" spans="2:10" ht="12.75" customHeight="1">
      <c r="B53" s="31"/>
      <c r="C53" s="50">
        <v>48</v>
      </c>
      <c r="D53" s="51">
        <v>48</v>
      </c>
      <c r="E53" s="52" t="s">
        <v>60</v>
      </c>
      <c r="F53" s="53">
        <v>185</v>
      </c>
      <c r="G53" s="53">
        <v>112</v>
      </c>
      <c r="H53" s="53">
        <v>98</v>
      </c>
      <c r="I53" s="53">
        <v>32</v>
      </c>
      <c r="J53" s="91">
        <f t="shared" si="0"/>
        <v>106.75</v>
      </c>
    </row>
    <row r="54" spans="2:10" ht="12.75" customHeight="1">
      <c r="B54" s="31"/>
      <c r="C54" s="50">
        <v>49</v>
      </c>
      <c r="D54" s="51">
        <v>49</v>
      </c>
      <c r="E54" s="52" t="s">
        <v>61</v>
      </c>
      <c r="F54" s="53">
        <v>116</v>
      </c>
      <c r="G54" s="53">
        <v>78</v>
      </c>
      <c r="H54" s="53">
        <v>118</v>
      </c>
      <c r="I54" s="53">
        <v>97</v>
      </c>
      <c r="J54" s="91">
        <f t="shared" si="0"/>
        <v>102.25</v>
      </c>
    </row>
    <row r="55" spans="2:10" ht="12.75" customHeight="1">
      <c r="B55" s="31"/>
      <c r="C55" s="50">
        <v>50</v>
      </c>
      <c r="D55" s="51">
        <v>50</v>
      </c>
      <c r="E55" s="52" t="s">
        <v>62</v>
      </c>
      <c r="F55" s="53">
        <v>61</v>
      </c>
      <c r="G55" s="53">
        <v>162</v>
      </c>
      <c r="H55" s="53">
        <v>148</v>
      </c>
      <c r="I55" s="53">
        <v>124</v>
      </c>
      <c r="J55" s="91">
        <f t="shared" si="0"/>
        <v>123.75</v>
      </c>
    </row>
    <row r="56" spans="2:10" ht="12.75" customHeight="1">
      <c r="B56" s="28"/>
      <c r="C56" s="28"/>
      <c r="D56" s="28"/>
      <c r="E56" s="28"/>
      <c r="F56" s="28"/>
      <c r="G56" s="29"/>
      <c r="H56" s="28"/>
      <c r="I56" s="28"/>
      <c r="J56" s="28"/>
    </row>
  </sheetData>
  <sheetProtection autoFilter="0"/>
  <phoneticPr fontId="2" type="noConversion"/>
  <pageMargins left="0.27559055118110237" right="0.27559055118110237" top="0.39370078740157483" bottom="0.59055118110236227" header="0.19685039370078741" footer="0.19685039370078741"/>
  <pageSetup paperSize="9" scale="35" fitToHeight="10" orientation="portrait" cellComments="atEn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3">
    <tabColor rgb="FF00B050"/>
    <pageSetUpPr fitToPage="1"/>
  </sheetPr>
  <dimension ref="A1:O62"/>
  <sheetViews>
    <sheetView showGridLines="0" zoomScale="80" zoomScaleNormal="80" workbookViewId="0">
      <pane ySplit="11" topLeftCell="A12" activePane="bottomLeft" state="frozen"/>
      <selection pane="bottomLeft" activeCell="E8" sqref="E8"/>
    </sheetView>
  </sheetViews>
  <sheetFormatPr baseColWidth="10" defaultColWidth="10.7109375" defaultRowHeight="12.75" customHeight="1"/>
  <cols>
    <col min="1" max="1" width="1.7109375" style="31" customWidth="1"/>
    <col min="2" max="2" width="1.7109375" style="21" customWidth="1"/>
    <col min="3" max="3" width="5.7109375" style="21" customWidth="1"/>
    <col min="4" max="4" width="25.7109375" style="21" customWidth="1"/>
    <col min="5" max="8" width="10.7109375" style="21" customWidth="1"/>
    <col min="9" max="9" width="1.7109375" style="21" customWidth="1"/>
    <col min="10" max="10" width="22.5703125" style="21" customWidth="1"/>
    <col min="11" max="12" width="15.85546875" style="21" bestFit="1" customWidth="1"/>
    <col min="13" max="13" width="12.85546875" style="21" bestFit="1" customWidth="1"/>
    <col min="14" max="14" width="15.140625" style="21" customWidth="1"/>
    <col min="15" max="15" width="14.28515625" style="21" customWidth="1"/>
    <col min="16" max="16" width="1.7109375" style="21" customWidth="1"/>
    <col min="17" max="16384" width="10.7109375" style="21"/>
  </cols>
  <sheetData>
    <row r="1" spans="2:15" s="95" customFormat="1" ht="30" customHeight="1"/>
    <row r="2" spans="2:15" ht="15" customHeight="1"/>
    <row r="3" spans="2:15" s="31" customFormat="1" ht="12.75" customHeight="1"/>
    <row r="4" spans="2:15" s="31" customFormat="1" ht="12.75" customHeight="1"/>
    <row r="5" spans="2:15" s="31" customFormat="1" ht="15" customHeight="1"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2:15" ht="12.75" customHeigh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2:15" ht="12.75" customHeight="1">
      <c r="B7" s="31"/>
      <c r="D7" s="32" t="s">
        <v>10</v>
      </c>
      <c r="E7" s="33">
        <v>1</v>
      </c>
      <c r="F7" s="34"/>
      <c r="G7" s="34"/>
      <c r="H7" s="34"/>
      <c r="I7" s="35"/>
      <c r="J7" s="34"/>
      <c r="K7" s="36"/>
      <c r="L7" s="36"/>
      <c r="M7" s="36"/>
      <c r="N7" s="36"/>
      <c r="O7" s="36"/>
    </row>
    <row r="8" spans="2:15" ht="12.75" customHeight="1">
      <c r="B8" s="31"/>
      <c r="D8" s="32" t="s">
        <v>11</v>
      </c>
      <c r="E8" s="33">
        <v>2</v>
      </c>
      <c r="F8" s="34"/>
      <c r="G8" s="34"/>
      <c r="H8" s="34"/>
      <c r="I8" s="35"/>
      <c r="J8" s="34"/>
      <c r="K8" s="36"/>
      <c r="L8" s="36"/>
      <c r="M8" s="36"/>
      <c r="N8" s="36"/>
      <c r="O8" s="36"/>
    </row>
    <row r="9" spans="2:15" ht="12.75" customHeight="1">
      <c r="B9" s="31"/>
      <c r="D9" s="48" t="s">
        <v>12</v>
      </c>
      <c r="E9" s="49">
        <v>1</v>
      </c>
      <c r="F9" s="34"/>
      <c r="G9" s="34"/>
      <c r="H9" s="34"/>
      <c r="I9" s="35"/>
      <c r="J9" s="34"/>
      <c r="K9" s="36"/>
      <c r="L9" s="36"/>
      <c r="M9" s="36"/>
      <c r="N9" s="36"/>
      <c r="O9" s="36"/>
    </row>
    <row r="10" spans="2:15" ht="12.75" customHeight="1">
      <c r="B10" s="31"/>
      <c r="C10" s="37"/>
      <c r="D10" s="34"/>
      <c r="E10" s="34"/>
      <c r="F10" s="34"/>
      <c r="G10" s="34"/>
      <c r="H10" s="34"/>
      <c r="I10" s="35"/>
      <c r="J10" s="34"/>
      <c r="K10" s="38"/>
      <c r="L10" s="38"/>
      <c r="M10" s="38"/>
      <c r="N10" s="38"/>
      <c r="O10" s="36"/>
    </row>
    <row r="11" spans="2:15" ht="28.5">
      <c r="B11" s="31"/>
      <c r="C11" s="37"/>
      <c r="D11" s="34"/>
      <c r="E11" s="39" t="s">
        <v>5</v>
      </c>
      <c r="F11" s="39" t="s">
        <v>6</v>
      </c>
      <c r="G11" s="39" t="s">
        <v>7</v>
      </c>
      <c r="H11" s="39" t="s">
        <v>13</v>
      </c>
      <c r="I11" s="35"/>
      <c r="J11" s="31"/>
      <c r="K11" s="39" t="str">
        <f>'Ventas por producto vendedor'!F5</f>
        <v>Producto 1</v>
      </c>
      <c r="L11" s="39" t="str">
        <f>'Ventas por producto vendedor'!G5</f>
        <v>Producto 2</v>
      </c>
      <c r="M11" s="39" t="str">
        <f>'Ventas por producto vendedor'!H5</f>
        <v>Producto 3</v>
      </c>
      <c r="N11" s="39" t="str">
        <f>'Ventas por producto vendedor'!I5</f>
        <v>Producto 4</v>
      </c>
      <c r="O11" s="39" t="str">
        <f>'Ventas por producto vendedor'!J5</f>
        <v>Promedio de Venta</v>
      </c>
    </row>
    <row r="12" spans="2:15" ht="12.75" customHeight="1">
      <c r="B12" s="31"/>
      <c r="C12" s="26">
        <v>1</v>
      </c>
      <c r="D12" s="40" t="str">
        <f>'Ventas por producto vendedor'!E6</f>
        <v>Carolina</v>
      </c>
      <c r="E12" s="41">
        <f ca="1">OFFSET('Ventas por producto vendedor'!E6,0,Orden)</f>
        <v>97</v>
      </c>
      <c r="F12" s="41">
        <f ca="1">E12+$C12/1000000000</f>
        <v>97.000000001000004</v>
      </c>
      <c r="G12" s="41">
        <f t="shared" ref="G12:G43" ca="1" si="0">CHOOSE($E$9,LARGE($F$12:$F$61,$C12),SMALL($F$12:$F$61,$C12))</f>
        <v>200.00000001500001</v>
      </c>
      <c r="H12" s="42">
        <f t="shared" ref="H12:H43" ca="1" si="1">MATCH(G12,$F$12:$F$61,0)</f>
        <v>15</v>
      </c>
      <c r="I12" s="35"/>
      <c r="J12" s="40" t="str">
        <f ca="1">OFFSET('Ventas por producto vendedor'!E$5,$H12,0)</f>
        <v>Celeste</v>
      </c>
      <c r="K12" s="43">
        <f ca="1">OFFSET('Ventas por producto vendedor'!F$5,$H12,0)</f>
        <v>128</v>
      </c>
      <c r="L12" s="43">
        <f ca="1">OFFSET('Ventas por producto vendedor'!G$5,$H12,0)</f>
        <v>200</v>
      </c>
      <c r="M12" s="43">
        <f ca="1">OFFSET('Ventas por producto vendedor'!H$5,$H12,0)</f>
        <v>162</v>
      </c>
      <c r="N12" s="43">
        <f ca="1">OFFSET('Ventas por producto vendedor'!I$5,$H12,0)</f>
        <v>134</v>
      </c>
      <c r="O12" s="43">
        <f ca="1">OFFSET('Ventas por producto vendedor'!J$5,$H12,0)</f>
        <v>156</v>
      </c>
    </row>
    <row r="13" spans="2:15" ht="12.75" customHeight="1">
      <c r="B13" s="31"/>
      <c r="C13" s="27">
        <f>C12+1</f>
        <v>2</v>
      </c>
      <c r="D13" s="44" t="str">
        <f>'Ventas por producto vendedor'!E7</f>
        <v>Federico</v>
      </c>
      <c r="E13" s="41">
        <f ca="1">OFFSET('Ventas por producto vendedor'!E7,0,Orden)</f>
        <v>145</v>
      </c>
      <c r="F13" s="45">
        <f t="shared" ref="F13:F43" ca="1" si="2">E13+$C13/1000000000</f>
        <v>145.00000000200001</v>
      </c>
      <c r="G13" s="45">
        <f t="shared" ca="1" si="0"/>
        <v>199.000000008</v>
      </c>
      <c r="H13" s="46">
        <f t="shared" ca="1" si="1"/>
        <v>8</v>
      </c>
      <c r="I13" s="35"/>
      <c r="J13" s="44" t="str">
        <f ca="1">OFFSET('Ventas por producto vendedor'!E$5,$H13,0)</f>
        <v>Martín</v>
      </c>
      <c r="K13" s="47">
        <f ca="1">OFFSET('Ventas por producto vendedor'!F$5,$H13,0)</f>
        <v>80</v>
      </c>
      <c r="L13" s="47">
        <f ca="1">OFFSET('Ventas por producto vendedor'!G$5,$H13,0)</f>
        <v>199</v>
      </c>
      <c r="M13" s="47">
        <f ca="1">OFFSET('Ventas por producto vendedor'!H$5,$H13,0)</f>
        <v>23</v>
      </c>
      <c r="N13" s="47">
        <f ca="1">OFFSET('Ventas por producto vendedor'!I$5,$H13,0)</f>
        <v>164</v>
      </c>
      <c r="O13" s="47">
        <f ca="1">OFFSET('Ventas por producto vendedor'!J$5,$H13,0)</f>
        <v>116.5</v>
      </c>
    </row>
    <row r="14" spans="2:15" ht="12.75" customHeight="1">
      <c r="B14" s="31"/>
      <c r="C14" s="27">
        <f t="shared" ref="C14:C24" si="3">C13+1</f>
        <v>3</v>
      </c>
      <c r="D14" s="44" t="str">
        <f>'Ventas por producto vendedor'!E8</f>
        <v>Estefanía</v>
      </c>
      <c r="E14" s="41">
        <f ca="1">OFFSET('Ventas por producto vendedor'!E8,0,Orden)</f>
        <v>52</v>
      </c>
      <c r="F14" s="45">
        <f t="shared" ca="1" si="2"/>
        <v>52.000000002999997</v>
      </c>
      <c r="G14" s="45">
        <f t="shared" ca="1" si="0"/>
        <v>197.00000004500001</v>
      </c>
      <c r="H14" s="46">
        <f t="shared" ca="1" si="1"/>
        <v>45</v>
      </c>
      <c r="I14" s="35"/>
      <c r="J14" s="44" t="str">
        <f ca="1">OFFSET('Ventas por producto vendedor'!E$5,$H14,0)</f>
        <v>Bernardo</v>
      </c>
      <c r="K14" s="47">
        <f ca="1">OFFSET('Ventas por producto vendedor'!F$5,$H14,0)</f>
        <v>134</v>
      </c>
      <c r="L14" s="47">
        <f ca="1">OFFSET('Ventas por producto vendedor'!G$5,$H14,0)</f>
        <v>197</v>
      </c>
      <c r="M14" s="47">
        <f ca="1">OFFSET('Ventas por producto vendedor'!H$5,$H14,0)</f>
        <v>42</v>
      </c>
      <c r="N14" s="47">
        <f ca="1">OFFSET('Ventas por producto vendedor'!I$5,$H14,0)</f>
        <v>139</v>
      </c>
      <c r="O14" s="47">
        <f ca="1">OFFSET('Ventas por producto vendedor'!J$5,$H14,0)</f>
        <v>128</v>
      </c>
    </row>
    <row r="15" spans="2:15" ht="12.75" customHeight="1">
      <c r="B15" s="31"/>
      <c r="C15" s="27">
        <f t="shared" si="3"/>
        <v>4</v>
      </c>
      <c r="D15" s="44" t="str">
        <f>'Ventas por producto vendedor'!E9</f>
        <v>Goliat</v>
      </c>
      <c r="E15" s="41">
        <f ca="1">OFFSET('Ventas por producto vendedor'!E9,0,Orden)</f>
        <v>57</v>
      </c>
      <c r="F15" s="45">
        <f t="shared" ca="1" si="2"/>
        <v>57.000000004</v>
      </c>
      <c r="G15" s="45">
        <f t="shared" ca="1" si="0"/>
        <v>188.000000016</v>
      </c>
      <c r="H15" s="46">
        <f t="shared" ca="1" si="1"/>
        <v>16</v>
      </c>
      <c r="I15" s="35"/>
      <c r="J15" s="44" t="str">
        <f ca="1">OFFSET('Ventas por producto vendedor'!E$5,$H15,0)</f>
        <v>María</v>
      </c>
      <c r="K15" s="47">
        <f ca="1">OFFSET('Ventas por producto vendedor'!F$5,$H15,0)</f>
        <v>152</v>
      </c>
      <c r="L15" s="47">
        <f ca="1">OFFSET('Ventas por producto vendedor'!G$5,$H15,0)</f>
        <v>188</v>
      </c>
      <c r="M15" s="47">
        <f ca="1">OFFSET('Ventas por producto vendedor'!H$5,$H15,0)</f>
        <v>39</v>
      </c>
      <c r="N15" s="47">
        <f ca="1">OFFSET('Ventas por producto vendedor'!I$5,$H15,0)</f>
        <v>199</v>
      </c>
      <c r="O15" s="47">
        <f ca="1">OFFSET('Ventas por producto vendedor'!J$5,$H15,0)</f>
        <v>144.5</v>
      </c>
    </row>
    <row r="16" spans="2:15" ht="12.75" customHeight="1">
      <c r="B16" s="31"/>
      <c r="C16" s="27">
        <f t="shared" si="3"/>
        <v>5</v>
      </c>
      <c r="D16" s="44" t="str">
        <f>'Ventas por producto vendedor'!E10</f>
        <v>Olga</v>
      </c>
      <c r="E16" s="41">
        <f ca="1">OFFSET('Ventas por producto vendedor'!E10,0,Orden)</f>
        <v>122</v>
      </c>
      <c r="F16" s="45">
        <f t="shared" ca="1" si="2"/>
        <v>122.000000005</v>
      </c>
      <c r="G16" s="45">
        <f t="shared" ca="1" si="0"/>
        <v>185.000000032</v>
      </c>
      <c r="H16" s="46">
        <f t="shared" ca="1" si="1"/>
        <v>32</v>
      </c>
      <c r="I16" s="35"/>
      <c r="J16" s="44" t="str">
        <f ca="1">OFFSET('Ventas por producto vendedor'!E$5,$H16,0)</f>
        <v>Mario</v>
      </c>
      <c r="K16" s="47">
        <f ca="1">OFFSET('Ventas por producto vendedor'!F$5,$H16,0)</f>
        <v>181</v>
      </c>
      <c r="L16" s="47">
        <f ca="1">OFFSET('Ventas por producto vendedor'!G$5,$H16,0)</f>
        <v>185</v>
      </c>
      <c r="M16" s="47">
        <f ca="1">OFFSET('Ventas por producto vendedor'!H$5,$H16,0)</f>
        <v>157</v>
      </c>
      <c r="N16" s="47">
        <f ca="1">OFFSET('Ventas por producto vendedor'!I$5,$H16,0)</f>
        <v>185</v>
      </c>
      <c r="O16" s="47">
        <f ca="1">OFFSET('Ventas por producto vendedor'!J$5,$H16,0)</f>
        <v>177</v>
      </c>
    </row>
    <row r="17" spans="2:15" ht="12.75" customHeight="1">
      <c r="B17" s="31"/>
      <c r="C17" s="27">
        <f t="shared" si="3"/>
        <v>6</v>
      </c>
      <c r="D17" s="44" t="str">
        <f>'Ventas por producto vendedor'!E11</f>
        <v>Juan</v>
      </c>
      <c r="E17" s="41">
        <f ca="1">OFFSET('Ventas por producto vendedor'!E11,0,Orden)</f>
        <v>180</v>
      </c>
      <c r="F17" s="45">
        <f t="shared" ca="1" si="2"/>
        <v>180.00000000599999</v>
      </c>
      <c r="G17" s="45">
        <f t="shared" ca="1" si="0"/>
        <v>180.00000000599999</v>
      </c>
      <c r="H17" s="46">
        <f t="shared" ca="1" si="1"/>
        <v>6</v>
      </c>
      <c r="I17" s="35"/>
      <c r="J17" s="44" t="str">
        <f ca="1">OFFSET('Ventas por producto vendedor'!E$5,$H17,0)</f>
        <v>Juan</v>
      </c>
      <c r="K17" s="47">
        <f ca="1">OFFSET('Ventas por producto vendedor'!F$5,$H17,0)</f>
        <v>165</v>
      </c>
      <c r="L17" s="47">
        <f ca="1">OFFSET('Ventas por producto vendedor'!G$5,$H17,0)</f>
        <v>180</v>
      </c>
      <c r="M17" s="47">
        <f ca="1">OFFSET('Ventas por producto vendedor'!H$5,$H17,0)</f>
        <v>26</v>
      </c>
      <c r="N17" s="47">
        <f ca="1">OFFSET('Ventas por producto vendedor'!I$5,$H17,0)</f>
        <v>85</v>
      </c>
      <c r="O17" s="47">
        <f ca="1">OFFSET('Ventas por producto vendedor'!J$5,$H17,0)</f>
        <v>114</v>
      </c>
    </row>
    <row r="18" spans="2:15" ht="12.75" customHeight="1">
      <c r="B18" s="31"/>
      <c r="C18" s="27">
        <f t="shared" si="3"/>
        <v>7</v>
      </c>
      <c r="D18" s="44" t="str">
        <f>'Ventas por producto vendedor'!E12</f>
        <v>José</v>
      </c>
      <c r="E18" s="41">
        <f ca="1">OFFSET('Ventas por producto vendedor'!E12,0,Orden)</f>
        <v>102</v>
      </c>
      <c r="F18" s="45">
        <f t="shared" ca="1" si="2"/>
        <v>102.000000007</v>
      </c>
      <c r="G18" s="45">
        <f t="shared" ca="1" si="0"/>
        <v>171.00000001699999</v>
      </c>
      <c r="H18" s="46">
        <f t="shared" ca="1" si="1"/>
        <v>17</v>
      </c>
      <c r="I18" s="35"/>
      <c r="J18" s="44" t="str">
        <f ca="1">OFFSET('Ventas por producto vendedor'!E$5,$H18,0)</f>
        <v>Manuel</v>
      </c>
      <c r="K18" s="47">
        <f ca="1">OFFSET('Ventas por producto vendedor'!F$5,$H18,0)</f>
        <v>137</v>
      </c>
      <c r="L18" s="47">
        <f ca="1">OFFSET('Ventas por producto vendedor'!G$5,$H18,0)</f>
        <v>171</v>
      </c>
      <c r="M18" s="47">
        <f ca="1">OFFSET('Ventas por producto vendedor'!H$5,$H18,0)</f>
        <v>173</v>
      </c>
      <c r="N18" s="47">
        <f ca="1">OFFSET('Ventas por producto vendedor'!I$5,$H18,0)</f>
        <v>125</v>
      </c>
      <c r="O18" s="47">
        <f ca="1">OFFSET('Ventas por producto vendedor'!J$5,$H18,0)</f>
        <v>151.5</v>
      </c>
    </row>
    <row r="19" spans="2:15" ht="12.75" customHeight="1">
      <c r="B19" s="31"/>
      <c r="C19" s="27">
        <f t="shared" si="3"/>
        <v>8</v>
      </c>
      <c r="D19" s="44" t="str">
        <f>'Ventas por producto vendedor'!E13</f>
        <v>Martín</v>
      </c>
      <c r="E19" s="41">
        <f ca="1">OFFSET('Ventas por producto vendedor'!E13,0,Orden)</f>
        <v>199</v>
      </c>
      <c r="F19" s="45">
        <f t="shared" ca="1" si="2"/>
        <v>199.000000008</v>
      </c>
      <c r="G19" s="45">
        <f t="shared" ca="1" si="0"/>
        <v>169.000000035</v>
      </c>
      <c r="H19" s="46">
        <f t="shared" ca="1" si="1"/>
        <v>35</v>
      </c>
      <c r="I19" s="35"/>
      <c r="J19" s="44" t="str">
        <f ca="1">OFFSET('Ventas por producto vendedor'!E$5,$H19,0)</f>
        <v>Mariana</v>
      </c>
      <c r="K19" s="47">
        <f ca="1">OFFSET('Ventas por producto vendedor'!F$5,$H19,0)</f>
        <v>100</v>
      </c>
      <c r="L19" s="47">
        <f ca="1">OFFSET('Ventas por producto vendedor'!G$5,$H19,0)</f>
        <v>169</v>
      </c>
      <c r="M19" s="47">
        <f ca="1">OFFSET('Ventas por producto vendedor'!H$5,$H19,0)</f>
        <v>132</v>
      </c>
      <c r="N19" s="47">
        <f ca="1">OFFSET('Ventas por producto vendedor'!I$5,$H19,0)</f>
        <v>63</v>
      </c>
      <c r="O19" s="47">
        <f ca="1">OFFSET('Ventas por producto vendedor'!J$5,$H19,0)</f>
        <v>116</v>
      </c>
    </row>
    <row r="20" spans="2:15" ht="12.75" customHeight="1">
      <c r="B20" s="31"/>
      <c r="C20" s="27">
        <f t="shared" si="3"/>
        <v>9</v>
      </c>
      <c r="D20" s="44" t="str">
        <f>'Ventas por producto vendedor'!E14</f>
        <v>Laureano</v>
      </c>
      <c r="E20" s="41">
        <f ca="1">OFFSET('Ventas por producto vendedor'!E14,0,Orden)</f>
        <v>73</v>
      </c>
      <c r="F20" s="45">
        <f t="shared" ca="1" si="2"/>
        <v>73.000000009000004</v>
      </c>
      <c r="G20" s="45">
        <f t="shared" ca="1" si="0"/>
        <v>162.00000005000001</v>
      </c>
      <c r="H20" s="46">
        <f t="shared" ca="1" si="1"/>
        <v>50</v>
      </c>
      <c r="I20" s="35"/>
      <c r="J20" s="44" t="str">
        <f ca="1">OFFSET('Ventas por producto vendedor'!E$5,$H20,0)</f>
        <v>Néstor</v>
      </c>
      <c r="K20" s="47">
        <f ca="1">OFFSET('Ventas por producto vendedor'!F$5,$H20,0)</f>
        <v>61</v>
      </c>
      <c r="L20" s="47">
        <f ca="1">OFFSET('Ventas por producto vendedor'!G$5,$H20,0)</f>
        <v>162</v>
      </c>
      <c r="M20" s="47">
        <f ca="1">OFFSET('Ventas por producto vendedor'!H$5,$H20,0)</f>
        <v>148</v>
      </c>
      <c r="N20" s="47">
        <f ca="1">OFFSET('Ventas por producto vendedor'!I$5,$H20,0)</f>
        <v>124</v>
      </c>
      <c r="O20" s="47">
        <f ca="1">OFFSET('Ventas por producto vendedor'!J$5,$H20,0)</f>
        <v>123.75</v>
      </c>
    </row>
    <row r="21" spans="2:15" ht="12.75" customHeight="1">
      <c r="B21" s="31"/>
      <c r="C21" s="27">
        <f t="shared" si="3"/>
        <v>10</v>
      </c>
      <c r="D21" s="44" t="str">
        <f>'Ventas por producto vendedor'!E15</f>
        <v>Lucas</v>
      </c>
      <c r="E21" s="41">
        <f ca="1">OFFSET('Ventas por producto vendedor'!E15,0,Orden)</f>
        <v>98</v>
      </c>
      <c r="F21" s="45">
        <f t="shared" ca="1" si="2"/>
        <v>98.000000009999994</v>
      </c>
      <c r="G21" s="45">
        <f t="shared" ca="1" si="0"/>
        <v>160.00000004200001</v>
      </c>
      <c r="H21" s="46">
        <f t="shared" ca="1" si="1"/>
        <v>42</v>
      </c>
      <c r="I21" s="35"/>
      <c r="J21" s="44" t="str">
        <f ca="1">OFFSET('Ventas por producto vendedor'!E$5,$H21,0)</f>
        <v>Paz</v>
      </c>
      <c r="K21" s="47">
        <f ca="1">OFFSET('Ventas por producto vendedor'!F$5,$H21,0)</f>
        <v>34</v>
      </c>
      <c r="L21" s="47">
        <f ca="1">OFFSET('Ventas por producto vendedor'!G$5,$H21,0)</f>
        <v>160</v>
      </c>
      <c r="M21" s="47">
        <f ca="1">OFFSET('Ventas por producto vendedor'!H$5,$H21,0)</f>
        <v>186</v>
      </c>
      <c r="N21" s="47">
        <f ca="1">OFFSET('Ventas por producto vendedor'!I$5,$H21,0)</f>
        <v>27</v>
      </c>
      <c r="O21" s="47">
        <f ca="1">OFFSET('Ventas por producto vendedor'!J$5,$H21,0)</f>
        <v>101.75</v>
      </c>
    </row>
    <row r="22" spans="2:15" ht="12.75" customHeight="1">
      <c r="B22" s="31"/>
      <c r="C22" s="27">
        <f t="shared" si="3"/>
        <v>11</v>
      </c>
      <c r="D22" s="44" t="str">
        <f>'Ventas por producto vendedor'!E16</f>
        <v>Cecilia</v>
      </c>
      <c r="E22" s="41">
        <f ca="1">OFFSET('Ventas por producto vendedor'!E16,0,Orden)</f>
        <v>59</v>
      </c>
      <c r="F22" s="45">
        <f t="shared" ca="1" si="2"/>
        <v>59.000000010999997</v>
      </c>
      <c r="G22" s="45">
        <f t="shared" ca="1" si="0"/>
        <v>153.000000019</v>
      </c>
      <c r="H22" s="46">
        <f t="shared" ca="1" si="1"/>
        <v>19</v>
      </c>
      <c r="I22" s="35"/>
      <c r="J22" s="44" t="str">
        <f ca="1">OFFSET('Ventas por producto vendedor'!E$5,$H22,0)</f>
        <v>Diego</v>
      </c>
      <c r="K22" s="47">
        <f ca="1">OFFSET('Ventas por producto vendedor'!F$5,$H22,0)</f>
        <v>173</v>
      </c>
      <c r="L22" s="47">
        <f ca="1">OFFSET('Ventas por producto vendedor'!G$5,$H22,0)</f>
        <v>153</v>
      </c>
      <c r="M22" s="47">
        <f ca="1">OFFSET('Ventas por producto vendedor'!H$5,$H22,0)</f>
        <v>105</v>
      </c>
      <c r="N22" s="47">
        <f ca="1">OFFSET('Ventas por producto vendedor'!I$5,$H22,0)</f>
        <v>58</v>
      </c>
      <c r="O22" s="47">
        <f ca="1">OFFSET('Ventas por producto vendedor'!J$5,$H22,0)</f>
        <v>122.25</v>
      </c>
    </row>
    <row r="23" spans="2:15" ht="12.75" customHeight="1">
      <c r="B23" s="31"/>
      <c r="C23" s="27">
        <f t="shared" si="3"/>
        <v>12</v>
      </c>
      <c r="D23" s="44" t="str">
        <f>'Ventas por producto vendedor'!E17</f>
        <v>Ricardo</v>
      </c>
      <c r="E23" s="41">
        <f ca="1">OFFSET('Ventas por producto vendedor'!E17,0,Orden)</f>
        <v>103</v>
      </c>
      <c r="F23" s="45">
        <f t="shared" ca="1" si="2"/>
        <v>103.000000012</v>
      </c>
      <c r="G23" s="45">
        <f t="shared" ca="1" si="0"/>
        <v>145.000000013</v>
      </c>
      <c r="H23" s="46">
        <f t="shared" ca="1" si="1"/>
        <v>13</v>
      </c>
      <c r="I23" s="35"/>
      <c r="J23" s="44" t="str">
        <f ca="1">OFFSET('Ventas por producto vendedor'!E$5,$H23,0)</f>
        <v>Sofía</v>
      </c>
      <c r="K23" s="47">
        <f ca="1">OFFSET('Ventas por producto vendedor'!F$5,$H23,0)</f>
        <v>24</v>
      </c>
      <c r="L23" s="47">
        <f ca="1">OFFSET('Ventas por producto vendedor'!G$5,$H23,0)</f>
        <v>145</v>
      </c>
      <c r="M23" s="47">
        <f ca="1">OFFSET('Ventas por producto vendedor'!H$5,$H23,0)</f>
        <v>193</v>
      </c>
      <c r="N23" s="47">
        <f ca="1">OFFSET('Ventas por producto vendedor'!I$5,$H23,0)</f>
        <v>163</v>
      </c>
      <c r="O23" s="47">
        <f ca="1">OFFSET('Ventas por producto vendedor'!J$5,$H23,0)</f>
        <v>131.25</v>
      </c>
    </row>
    <row r="24" spans="2:15" ht="12.75" customHeight="1">
      <c r="B24" s="31"/>
      <c r="C24" s="27">
        <f t="shared" si="3"/>
        <v>13</v>
      </c>
      <c r="D24" s="44" t="str">
        <f>'Ventas por producto vendedor'!E18</f>
        <v>Sofía</v>
      </c>
      <c r="E24" s="41">
        <f ca="1">OFFSET('Ventas por producto vendedor'!E18,0,Orden)</f>
        <v>145</v>
      </c>
      <c r="F24" s="45">
        <f t="shared" ca="1" si="2"/>
        <v>145.000000013</v>
      </c>
      <c r="G24" s="45">
        <f t="shared" ca="1" si="0"/>
        <v>145.00000000200001</v>
      </c>
      <c r="H24" s="46">
        <f t="shared" ca="1" si="1"/>
        <v>2</v>
      </c>
      <c r="I24" s="35"/>
      <c r="J24" s="44" t="str">
        <f ca="1">OFFSET('Ventas por producto vendedor'!E$5,$H24,0)</f>
        <v>Federico</v>
      </c>
      <c r="K24" s="47">
        <f ca="1">OFFSET('Ventas por producto vendedor'!F$5,$H24,0)</f>
        <v>163</v>
      </c>
      <c r="L24" s="47">
        <f ca="1">OFFSET('Ventas por producto vendedor'!G$5,$H24,0)</f>
        <v>145</v>
      </c>
      <c r="M24" s="47">
        <f ca="1">OFFSET('Ventas por producto vendedor'!H$5,$H24,0)</f>
        <v>40</v>
      </c>
      <c r="N24" s="47">
        <f ca="1">OFFSET('Ventas por producto vendedor'!I$5,$H24,0)</f>
        <v>200</v>
      </c>
      <c r="O24" s="47">
        <f ca="1">OFFSET('Ventas por producto vendedor'!J$5,$H24,0)</f>
        <v>137</v>
      </c>
    </row>
    <row r="25" spans="2:15" ht="12.75" customHeight="1">
      <c r="B25" s="31"/>
      <c r="C25" s="27">
        <f t="shared" ref="C25:C61" si="4">C24+1</f>
        <v>14</v>
      </c>
      <c r="D25" s="44" t="str">
        <f>'Ventas por producto vendedor'!E19</f>
        <v>Leopoldo</v>
      </c>
      <c r="E25" s="41">
        <f ca="1">OFFSET('Ventas por producto vendedor'!E19,0,Orden)</f>
        <v>132</v>
      </c>
      <c r="F25" s="45">
        <f t="shared" ca="1" si="2"/>
        <v>132.00000001399999</v>
      </c>
      <c r="G25" s="45">
        <f t="shared" ca="1" si="0"/>
        <v>139.00000001800001</v>
      </c>
      <c r="H25" s="46">
        <f t="shared" ca="1" si="1"/>
        <v>18</v>
      </c>
      <c r="I25" s="35"/>
      <c r="J25" s="44" t="str">
        <f ca="1">OFFSET('Ventas por producto vendedor'!E$5,$H25,0)</f>
        <v>Carlos</v>
      </c>
      <c r="K25" s="47">
        <f ca="1">OFFSET('Ventas por producto vendedor'!F$5,$H25,0)</f>
        <v>66</v>
      </c>
      <c r="L25" s="47">
        <f ca="1">OFFSET('Ventas por producto vendedor'!G$5,$H25,0)</f>
        <v>139</v>
      </c>
      <c r="M25" s="47">
        <f ca="1">OFFSET('Ventas por producto vendedor'!H$5,$H25,0)</f>
        <v>107</v>
      </c>
      <c r="N25" s="47">
        <f ca="1">OFFSET('Ventas por producto vendedor'!I$5,$H25,0)</f>
        <v>176</v>
      </c>
      <c r="O25" s="47">
        <f ca="1">OFFSET('Ventas por producto vendedor'!J$5,$H25,0)</f>
        <v>122</v>
      </c>
    </row>
    <row r="26" spans="2:15" ht="12.75" customHeight="1">
      <c r="B26" s="31"/>
      <c r="C26" s="27">
        <f t="shared" si="4"/>
        <v>15</v>
      </c>
      <c r="D26" s="44" t="str">
        <f>'Ventas por producto vendedor'!E20</f>
        <v>Celeste</v>
      </c>
      <c r="E26" s="41">
        <f ca="1">OFFSET('Ventas por producto vendedor'!E20,0,Orden)</f>
        <v>200</v>
      </c>
      <c r="F26" s="45">
        <f t="shared" ca="1" si="2"/>
        <v>200.00000001500001</v>
      </c>
      <c r="G26" s="45">
        <f t="shared" ca="1" si="0"/>
        <v>132.00000001399999</v>
      </c>
      <c r="H26" s="46">
        <f t="shared" ca="1" si="1"/>
        <v>14</v>
      </c>
      <c r="I26" s="35"/>
      <c r="J26" s="44" t="str">
        <f ca="1">OFFSET('Ventas por producto vendedor'!E$5,$H26,0)</f>
        <v>Leopoldo</v>
      </c>
      <c r="K26" s="47">
        <f ca="1">OFFSET('Ventas por producto vendedor'!F$5,$H26,0)</f>
        <v>74</v>
      </c>
      <c r="L26" s="47">
        <f ca="1">OFFSET('Ventas por producto vendedor'!G$5,$H26,0)</f>
        <v>132</v>
      </c>
      <c r="M26" s="47">
        <f ca="1">OFFSET('Ventas por producto vendedor'!H$5,$H26,0)</f>
        <v>75</v>
      </c>
      <c r="N26" s="47">
        <f ca="1">OFFSET('Ventas por producto vendedor'!I$5,$H26,0)</f>
        <v>28</v>
      </c>
      <c r="O26" s="47">
        <f ca="1">OFFSET('Ventas por producto vendedor'!J$5,$H26,0)</f>
        <v>77.25</v>
      </c>
    </row>
    <row r="27" spans="2:15" ht="12.75" customHeight="1">
      <c r="B27" s="31"/>
      <c r="C27" s="27">
        <f t="shared" si="4"/>
        <v>16</v>
      </c>
      <c r="D27" s="44" t="str">
        <f>'Ventas por producto vendedor'!E21</f>
        <v>María</v>
      </c>
      <c r="E27" s="41">
        <f ca="1">OFFSET('Ventas por producto vendedor'!E21,0,Orden)</f>
        <v>188</v>
      </c>
      <c r="F27" s="45">
        <f t="shared" ca="1" si="2"/>
        <v>188.000000016</v>
      </c>
      <c r="G27" s="45">
        <f t="shared" ca="1" si="0"/>
        <v>130.00000002799999</v>
      </c>
      <c r="H27" s="46">
        <f t="shared" ca="1" si="1"/>
        <v>28</v>
      </c>
      <c r="I27" s="35"/>
      <c r="J27" s="44" t="str">
        <f ca="1">OFFSET('Ventas por producto vendedor'!E$5,$H27,0)</f>
        <v>Milagros</v>
      </c>
      <c r="K27" s="47">
        <f ca="1">OFFSET('Ventas por producto vendedor'!F$5,$H27,0)</f>
        <v>72</v>
      </c>
      <c r="L27" s="47">
        <f ca="1">OFFSET('Ventas por producto vendedor'!G$5,$H27,0)</f>
        <v>130</v>
      </c>
      <c r="M27" s="47">
        <f ca="1">OFFSET('Ventas por producto vendedor'!H$5,$H27,0)</f>
        <v>140</v>
      </c>
      <c r="N27" s="47">
        <f ca="1">OFFSET('Ventas por producto vendedor'!I$5,$H27,0)</f>
        <v>82</v>
      </c>
      <c r="O27" s="47">
        <f ca="1">OFFSET('Ventas por producto vendedor'!J$5,$H27,0)</f>
        <v>106</v>
      </c>
    </row>
    <row r="28" spans="2:15" ht="12.75" customHeight="1">
      <c r="B28" s="31"/>
      <c r="C28" s="27">
        <f t="shared" si="4"/>
        <v>17</v>
      </c>
      <c r="D28" s="44" t="str">
        <f>'Ventas por producto vendedor'!E22</f>
        <v>Manuel</v>
      </c>
      <c r="E28" s="41">
        <f ca="1">OFFSET('Ventas por producto vendedor'!E22,0,Orden)</f>
        <v>171</v>
      </c>
      <c r="F28" s="45">
        <f t="shared" ca="1" si="2"/>
        <v>171.00000001699999</v>
      </c>
      <c r="G28" s="45">
        <f t="shared" ca="1" si="0"/>
        <v>126.000000044</v>
      </c>
      <c r="H28" s="46">
        <f t="shared" ca="1" si="1"/>
        <v>44</v>
      </c>
      <c r="I28" s="35"/>
      <c r="J28" s="44" t="str">
        <f ca="1">OFFSET('Ventas por producto vendedor'!E$5,$H28,0)</f>
        <v>Tomás</v>
      </c>
      <c r="K28" s="47">
        <f ca="1">OFFSET('Ventas por producto vendedor'!F$5,$H28,0)</f>
        <v>150</v>
      </c>
      <c r="L28" s="47">
        <f ca="1">OFFSET('Ventas por producto vendedor'!G$5,$H28,0)</f>
        <v>126</v>
      </c>
      <c r="M28" s="47">
        <f ca="1">OFFSET('Ventas por producto vendedor'!H$5,$H28,0)</f>
        <v>167</v>
      </c>
      <c r="N28" s="47">
        <f ca="1">OFFSET('Ventas por producto vendedor'!I$5,$H28,0)</f>
        <v>45</v>
      </c>
      <c r="O28" s="47">
        <f ca="1">OFFSET('Ventas por producto vendedor'!J$5,$H28,0)</f>
        <v>122</v>
      </c>
    </row>
    <row r="29" spans="2:15" ht="12.75" customHeight="1">
      <c r="B29" s="31"/>
      <c r="C29" s="27">
        <f t="shared" si="4"/>
        <v>18</v>
      </c>
      <c r="D29" s="44" t="str">
        <f>'Ventas por producto vendedor'!E23</f>
        <v>Carlos</v>
      </c>
      <c r="E29" s="41">
        <f ca="1">OFFSET('Ventas por producto vendedor'!E23,0,Orden)</f>
        <v>139</v>
      </c>
      <c r="F29" s="45">
        <f t="shared" ca="1" si="2"/>
        <v>139.00000001800001</v>
      </c>
      <c r="G29" s="45">
        <f t="shared" ca="1" si="0"/>
        <v>125.000000046</v>
      </c>
      <c r="H29" s="46">
        <f t="shared" ca="1" si="1"/>
        <v>46</v>
      </c>
      <c r="I29" s="35"/>
      <c r="J29" s="44" t="str">
        <f ca="1">OFFSET('Ventas por producto vendedor'!E$5,$H29,0)</f>
        <v>Johana</v>
      </c>
      <c r="K29" s="47">
        <f ca="1">OFFSET('Ventas por producto vendedor'!F$5,$H29,0)</f>
        <v>154</v>
      </c>
      <c r="L29" s="47">
        <f ca="1">OFFSET('Ventas por producto vendedor'!G$5,$H29,0)</f>
        <v>125</v>
      </c>
      <c r="M29" s="47">
        <f ca="1">OFFSET('Ventas por producto vendedor'!H$5,$H29,0)</f>
        <v>67</v>
      </c>
      <c r="N29" s="47">
        <f ca="1">OFFSET('Ventas por producto vendedor'!I$5,$H29,0)</f>
        <v>61</v>
      </c>
      <c r="O29" s="47">
        <f ca="1">OFFSET('Ventas por producto vendedor'!J$5,$H29,0)</f>
        <v>101.75</v>
      </c>
    </row>
    <row r="30" spans="2:15" ht="12.75" customHeight="1">
      <c r="B30" s="31"/>
      <c r="C30" s="27">
        <f t="shared" si="4"/>
        <v>19</v>
      </c>
      <c r="D30" s="44" t="str">
        <f>'Ventas por producto vendedor'!E24</f>
        <v>Diego</v>
      </c>
      <c r="E30" s="41">
        <f ca="1">OFFSET('Ventas por producto vendedor'!E24,0,Orden)</f>
        <v>153</v>
      </c>
      <c r="F30" s="45">
        <f t="shared" ca="1" si="2"/>
        <v>153.000000019</v>
      </c>
      <c r="G30" s="45">
        <f t="shared" ca="1" si="0"/>
        <v>124.00000002199999</v>
      </c>
      <c r="H30" s="46">
        <f t="shared" ca="1" si="1"/>
        <v>22</v>
      </c>
      <c r="I30" s="35"/>
      <c r="J30" s="44" t="str">
        <f ca="1">OFFSET('Ventas por producto vendedor'!E$5,$H30,0)</f>
        <v>Álvaro</v>
      </c>
      <c r="K30" s="47">
        <f ca="1">OFFSET('Ventas por producto vendedor'!F$5,$H30,0)</f>
        <v>99</v>
      </c>
      <c r="L30" s="47">
        <f ca="1">OFFSET('Ventas por producto vendedor'!G$5,$H30,0)</f>
        <v>124</v>
      </c>
      <c r="M30" s="47">
        <f ca="1">OFFSET('Ventas por producto vendedor'!H$5,$H30,0)</f>
        <v>157</v>
      </c>
      <c r="N30" s="47">
        <f ca="1">OFFSET('Ventas por producto vendedor'!I$5,$H30,0)</f>
        <v>94</v>
      </c>
      <c r="O30" s="47">
        <f ca="1">OFFSET('Ventas por producto vendedor'!J$5,$H30,0)</f>
        <v>118.5</v>
      </c>
    </row>
    <row r="31" spans="2:15" ht="12.75" customHeight="1">
      <c r="B31" s="31"/>
      <c r="C31" s="27">
        <f t="shared" si="4"/>
        <v>20</v>
      </c>
      <c r="D31" s="44" t="str">
        <f>'Ventas por producto vendedor'!E25</f>
        <v>Gustavo</v>
      </c>
      <c r="E31" s="41">
        <f ca="1">OFFSET('Ventas por producto vendedor'!E25,0,Orden)</f>
        <v>33</v>
      </c>
      <c r="F31" s="45">
        <f t="shared" ca="1" si="2"/>
        <v>33.000000020000002</v>
      </c>
      <c r="G31" s="45">
        <f t="shared" ca="1" si="0"/>
        <v>122.000000005</v>
      </c>
      <c r="H31" s="46">
        <f t="shared" ca="1" si="1"/>
        <v>5</v>
      </c>
      <c r="I31" s="35"/>
      <c r="J31" s="44" t="str">
        <f ca="1">OFFSET('Ventas por producto vendedor'!E$5,$H31,0)</f>
        <v>Olga</v>
      </c>
      <c r="K31" s="47">
        <f ca="1">OFFSET('Ventas por producto vendedor'!F$5,$H31,0)</f>
        <v>69</v>
      </c>
      <c r="L31" s="47">
        <f ca="1">OFFSET('Ventas por producto vendedor'!G$5,$H31,0)</f>
        <v>122</v>
      </c>
      <c r="M31" s="47">
        <f ca="1">OFFSET('Ventas por producto vendedor'!H$5,$H31,0)</f>
        <v>104</v>
      </c>
      <c r="N31" s="47">
        <f ca="1">OFFSET('Ventas por producto vendedor'!I$5,$H31,0)</f>
        <v>110</v>
      </c>
      <c r="O31" s="47">
        <f ca="1">OFFSET('Ventas por producto vendedor'!J$5,$H31,0)</f>
        <v>101.25</v>
      </c>
    </row>
    <row r="32" spans="2:15" ht="12.75" customHeight="1">
      <c r="B32" s="31"/>
      <c r="C32" s="27">
        <f t="shared" si="4"/>
        <v>21</v>
      </c>
      <c r="D32" s="44" t="str">
        <f>'Ventas por producto vendedor'!E26</f>
        <v>Daniel</v>
      </c>
      <c r="E32" s="41">
        <f ca="1">OFFSET('Ventas por producto vendedor'!E26,0,Orden)</f>
        <v>36</v>
      </c>
      <c r="F32" s="45">
        <f t="shared" ca="1" si="2"/>
        <v>36.000000020999998</v>
      </c>
      <c r="G32" s="45">
        <f t="shared" ca="1" si="0"/>
        <v>119.000000027</v>
      </c>
      <c r="H32" s="46">
        <f t="shared" ca="1" si="1"/>
        <v>27</v>
      </c>
      <c r="I32" s="35"/>
      <c r="J32" s="44" t="str">
        <f ca="1">OFFSET('Ventas por producto vendedor'!E$5,$H32,0)</f>
        <v>Pepe</v>
      </c>
      <c r="K32" s="47">
        <f ca="1">OFFSET('Ventas por producto vendedor'!F$5,$H32,0)</f>
        <v>142</v>
      </c>
      <c r="L32" s="47">
        <f ca="1">OFFSET('Ventas por producto vendedor'!G$5,$H32,0)</f>
        <v>119</v>
      </c>
      <c r="M32" s="47">
        <f ca="1">OFFSET('Ventas por producto vendedor'!H$5,$H32,0)</f>
        <v>38</v>
      </c>
      <c r="N32" s="47">
        <f ca="1">OFFSET('Ventas por producto vendedor'!I$5,$H32,0)</f>
        <v>177</v>
      </c>
      <c r="O32" s="47">
        <f ca="1">OFFSET('Ventas por producto vendedor'!J$5,$H32,0)</f>
        <v>119</v>
      </c>
    </row>
    <row r="33" spans="2:15" ht="12.75" customHeight="1">
      <c r="B33" s="31"/>
      <c r="C33" s="27">
        <f t="shared" si="4"/>
        <v>22</v>
      </c>
      <c r="D33" s="44" t="str">
        <f>'Ventas por producto vendedor'!E27</f>
        <v>Álvaro</v>
      </c>
      <c r="E33" s="41">
        <f ca="1">OFFSET('Ventas por producto vendedor'!E27,0,Orden)</f>
        <v>124</v>
      </c>
      <c r="F33" s="45">
        <f t="shared" ca="1" si="2"/>
        <v>124.00000002199999</v>
      </c>
      <c r="G33" s="45">
        <f t="shared" ca="1" si="0"/>
        <v>117.000000039</v>
      </c>
      <c r="H33" s="46">
        <f t="shared" ca="1" si="1"/>
        <v>39</v>
      </c>
      <c r="I33" s="35"/>
      <c r="J33" s="44" t="str">
        <f ca="1">OFFSET('Ventas por producto vendedor'!E$5,$H33,0)</f>
        <v>Maximiliano</v>
      </c>
      <c r="K33" s="47">
        <f ca="1">OFFSET('Ventas por producto vendedor'!F$5,$H33,0)</f>
        <v>47</v>
      </c>
      <c r="L33" s="47">
        <f ca="1">OFFSET('Ventas por producto vendedor'!G$5,$H33,0)</f>
        <v>117</v>
      </c>
      <c r="M33" s="47">
        <f ca="1">OFFSET('Ventas por producto vendedor'!H$5,$H33,0)</f>
        <v>57</v>
      </c>
      <c r="N33" s="47">
        <f ca="1">OFFSET('Ventas por producto vendedor'!I$5,$H33,0)</f>
        <v>186</v>
      </c>
      <c r="O33" s="47">
        <f ca="1">OFFSET('Ventas por producto vendedor'!J$5,$H33,0)</f>
        <v>101.75</v>
      </c>
    </row>
    <row r="34" spans="2:15" ht="12.75" customHeight="1">
      <c r="B34" s="31"/>
      <c r="C34" s="27">
        <f t="shared" si="4"/>
        <v>23</v>
      </c>
      <c r="D34" s="44" t="str">
        <f>'Ventas por producto vendedor'!E28</f>
        <v>Agustín</v>
      </c>
      <c r="E34" s="41">
        <f ca="1">OFFSET('Ventas por producto vendedor'!E28,0,Orden)</f>
        <v>106</v>
      </c>
      <c r="F34" s="45">
        <f t="shared" ca="1" si="2"/>
        <v>106.000000023</v>
      </c>
      <c r="G34" s="45">
        <f t="shared" ca="1" si="0"/>
        <v>117.000000026</v>
      </c>
      <c r="H34" s="46">
        <f t="shared" ca="1" si="1"/>
        <v>26</v>
      </c>
      <c r="I34" s="35"/>
      <c r="J34" s="44" t="str">
        <f ca="1">OFFSET('Ventas por producto vendedor'!E$5,$H34,0)</f>
        <v>Juan</v>
      </c>
      <c r="K34" s="47">
        <f ca="1">OFFSET('Ventas por producto vendedor'!F$5,$H34,0)</f>
        <v>46</v>
      </c>
      <c r="L34" s="47">
        <f ca="1">OFFSET('Ventas por producto vendedor'!G$5,$H34,0)</f>
        <v>117</v>
      </c>
      <c r="M34" s="47">
        <f ca="1">OFFSET('Ventas por producto vendedor'!H$5,$H34,0)</f>
        <v>94</v>
      </c>
      <c r="N34" s="47">
        <f ca="1">OFFSET('Ventas por producto vendedor'!I$5,$H34,0)</f>
        <v>153</v>
      </c>
      <c r="O34" s="47">
        <f ca="1">OFFSET('Ventas por producto vendedor'!J$5,$H34,0)</f>
        <v>102.5</v>
      </c>
    </row>
    <row r="35" spans="2:15" ht="12.75" customHeight="1">
      <c r="B35" s="31"/>
      <c r="C35" s="27">
        <f t="shared" si="4"/>
        <v>24</v>
      </c>
      <c r="D35" s="44" t="str">
        <f>'Ventas por producto vendedor'!E29</f>
        <v>Nicolás</v>
      </c>
      <c r="E35" s="41">
        <f ca="1">OFFSET('Ventas por producto vendedor'!E29,0,Orden)</f>
        <v>72</v>
      </c>
      <c r="F35" s="45">
        <f t="shared" ca="1" si="2"/>
        <v>72.000000024000002</v>
      </c>
      <c r="G35" s="45">
        <f t="shared" ca="1" si="0"/>
        <v>116.000000047</v>
      </c>
      <c r="H35" s="46">
        <f t="shared" ca="1" si="1"/>
        <v>47</v>
      </c>
      <c r="I35" s="35"/>
      <c r="J35" s="44" t="str">
        <f ca="1">OFFSET('Ventas por producto vendedor'!E$5,$H35,0)</f>
        <v>Miguel</v>
      </c>
      <c r="K35" s="47">
        <f ca="1">OFFSET('Ventas por producto vendedor'!F$5,$H35,0)</f>
        <v>113</v>
      </c>
      <c r="L35" s="47">
        <f ca="1">OFFSET('Ventas por producto vendedor'!G$5,$H35,0)</f>
        <v>116</v>
      </c>
      <c r="M35" s="47">
        <f ca="1">OFFSET('Ventas por producto vendedor'!H$5,$H35,0)</f>
        <v>146</v>
      </c>
      <c r="N35" s="47">
        <f ca="1">OFFSET('Ventas por producto vendedor'!I$5,$H35,0)</f>
        <v>141</v>
      </c>
      <c r="O35" s="47">
        <f ca="1">OFFSET('Ventas por producto vendedor'!J$5,$H35,0)</f>
        <v>129</v>
      </c>
    </row>
    <row r="36" spans="2:15" ht="12.75" customHeight="1">
      <c r="B36" s="31"/>
      <c r="C36" s="27">
        <f t="shared" si="4"/>
        <v>25</v>
      </c>
      <c r="D36" s="44" t="str">
        <f>'Ventas por producto vendedor'!E30</f>
        <v>Pablo</v>
      </c>
      <c r="E36" s="41">
        <f ca="1">OFFSET('Ventas por producto vendedor'!E30,0,Orden)</f>
        <v>84</v>
      </c>
      <c r="F36" s="45">
        <f t="shared" ca="1" si="2"/>
        <v>84.000000025000006</v>
      </c>
      <c r="G36" s="45">
        <f t="shared" ca="1" si="0"/>
        <v>112.000000048</v>
      </c>
      <c r="H36" s="46">
        <f t="shared" ca="1" si="1"/>
        <v>48</v>
      </c>
      <c r="I36" s="35"/>
      <c r="J36" s="44" t="str">
        <f ca="1">OFFSET('Ventas por producto vendedor'!E$5,$H36,0)</f>
        <v>Andrés</v>
      </c>
      <c r="K36" s="47">
        <f ca="1">OFFSET('Ventas por producto vendedor'!F$5,$H36,0)</f>
        <v>185</v>
      </c>
      <c r="L36" s="47">
        <f ca="1">OFFSET('Ventas por producto vendedor'!G$5,$H36,0)</f>
        <v>112</v>
      </c>
      <c r="M36" s="47">
        <f ca="1">OFFSET('Ventas por producto vendedor'!H$5,$H36,0)</f>
        <v>98</v>
      </c>
      <c r="N36" s="47">
        <f ca="1">OFFSET('Ventas por producto vendedor'!I$5,$H36,0)</f>
        <v>32</v>
      </c>
      <c r="O36" s="47">
        <f ca="1">OFFSET('Ventas por producto vendedor'!J$5,$H36,0)</f>
        <v>106.75</v>
      </c>
    </row>
    <row r="37" spans="2:15" ht="12.75" customHeight="1">
      <c r="B37" s="31"/>
      <c r="C37" s="27">
        <f t="shared" si="4"/>
        <v>26</v>
      </c>
      <c r="D37" s="44" t="str">
        <f>'Ventas por producto vendedor'!E31</f>
        <v>Juan</v>
      </c>
      <c r="E37" s="41">
        <f ca="1">OFFSET('Ventas por producto vendedor'!E31,0,Orden)</f>
        <v>117</v>
      </c>
      <c r="F37" s="45">
        <f t="shared" ca="1" si="2"/>
        <v>117.000000026</v>
      </c>
      <c r="G37" s="45">
        <f t="shared" ca="1" si="0"/>
        <v>110.00000002900001</v>
      </c>
      <c r="H37" s="46">
        <f t="shared" ca="1" si="1"/>
        <v>29</v>
      </c>
      <c r="I37" s="35"/>
      <c r="J37" s="44" t="str">
        <f ca="1">OFFSET('Ventas por producto vendedor'!E$5,$H37,0)</f>
        <v>Belén</v>
      </c>
      <c r="K37" s="47">
        <f ca="1">OFFSET('Ventas por producto vendedor'!F$5,$H37,0)</f>
        <v>85</v>
      </c>
      <c r="L37" s="47">
        <f ca="1">OFFSET('Ventas por producto vendedor'!G$5,$H37,0)</f>
        <v>110</v>
      </c>
      <c r="M37" s="47">
        <f ca="1">OFFSET('Ventas por producto vendedor'!H$5,$H37,0)</f>
        <v>135</v>
      </c>
      <c r="N37" s="47">
        <f ca="1">OFFSET('Ventas por producto vendedor'!I$5,$H37,0)</f>
        <v>152</v>
      </c>
      <c r="O37" s="47">
        <f ca="1">OFFSET('Ventas por producto vendedor'!J$5,$H37,0)</f>
        <v>120.5</v>
      </c>
    </row>
    <row r="38" spans="2:15" ht="12.75" customHeight="1">
      <c r="B38" s="31"/>
      <c r="C38" s="27">
        <f t="shared" si="4"/>
        <v>27</v>
      </c>
      <c r="D38" s="44" t="str">
        <f>'Ventas por producto vendedor'!E32</f>
        <v>Pepe</v>
      </c>
      <c r="E38" s="41">
        <f ca="1">OFFSET('Ventas por producto vendedor'!E32,0,Orden)</f>
        <v>119</v>
      </c>
      <c r="F38" s="45">
        <f t="shared" ca="1" si="2"/>
        <v>119.000000027</v>
      </c>
      <c r="G38" s="45">
        <f t="shared" ca="1" si="0"/>
        <v>106.000000023</v>
      </c>
      <c r="H38" s="46">
        <f t="shared" ca="1" si="1"/>
        <v>23</v>
      </c>
      <c r="I38" s="35"/>
      <c r="J38" s="44" t="str">
        <f ca="1">OFFSET('Ventas por producto vendedor'!E$5,$H38,0)</f>
        <v>Agustín</v>
      </c>
      <c r="K38" s="47">
        <f ca="1">OFFSET('Ventas por producto vendedor'!F$5,$H38,0)</f>
        <v>155</v>
      </c>
      <c r="L38" s="47">
        <f ca="1">OFFSET('Ventas por producto vendedor'!G$5,$H38,0)</f>
        <v>106</v>
      </c>
      <c r="M38" s="47">
        <f ca="1">OFFSET('Ventas por producto vendedor'!H$5,$H38,0)</f>
        <v>114</v>
      </c>
      <c r="N38" s="47">
        <f ca="1">OFFSET('Ventas por producto vendedor'!I$5,$H38,0)</f>
        <v>122</v>
      </c>
      <c r="O38" s="47">
        <f ca="1">OFFSET('Ventas por producto vendedor'!J$5,$H38,0)</f>
        <v>124.25</v>
      </c>
    </row>
    <row r="39" spans="2:15" ht="12.75" customHeight="1">
      <c r="B39" s="31"/>
      <c r="C39" s="27">
        <f t="shared" si="4"/>
        <v>28</v>
      </c>
      <c r="D39" s="44" t="str">
        <f>'Ventas por producto vendedor'!E33</f>
        <v>Milagros</v>
      </c>
      <c r="E39" s="41">
        <f ca="1">OFFSET('Ventas por producto vendedor'!E33,0,Orden)</f>
        <v>130</v>
      </c>
      <c r="F39" s="45">
        <f t="shared" ca="1" si="2"/>
        <v>130.00000002799999</v>
      </c>
      <c r="G39" s="45">
        <f t="shared" ca="1" si="0"/>
        <v>105.000000031</v>
      </c>
      <c r="H39" s="46">
        <f t="shared" ca="1" si="1"/>
        <v>31</v>
      </c>
      <c r="I39" s="35"/>
      <c r="J39" s="44" t="str">
        <f ca="1">OFFSET('Ventas por producto vendedor'!E$5,$H39,0)</f>
        <v>Orlando</v>
      </c>
      <c r="K39" s="47">
        <f ca="1">OFFSET('Ventas por producto vendedor'!F$5,$H39,0)</f>
        <v>180</v>
      </c>
      <c r="L39" s="47">
        <f ca="1">OFFSET('Ventas por producto vendedor'!G$5,$H39,0)</f>
        <v>105</v>
      </c>
      <c r="M39" s="47">
        <f ca="1">OFFSET('Ventas por producto vendedor'!H$5,$H39,0)</f>
        <v>44</v>
      </c>
      <c r="N39" s="47">
        <f ca="1">OFFSET('Ventas por producto vendedor'!I$5,$H39,0)</f>
        <v>98</v>
      </c>
      <c r="O39" s="47">
        <f ca="1">OFFSET('Ventas por producto vendedor'!J$5,$H39,0)</f>
        <v>106.75</v>
      </c>
    </row>
    <row r="40" spans="2:15" ht="12.75" customHeight="1">
      <c r="B40" s="31"/>
      <c r="C40" s="27">
        <f t="shared" si="4"/>
        <v>29</v>
      </c>
      <c r="D40" s="44" t="str">
        <f>'Ventas por producto vendedor'!E34</f>
        <v>Belén</v>
      </c>
      <c r="E40" s="41">
        <f ca="1">OFFSET('Ventas por producto vendedor'!E34,0,Orden)</f>
        <v>110</v>
      </c>
      <c r="F40" s="45">
        <f t="shared" ca="1" si="2"/>
        <v>110.00000002900001</v>
      </c>
      <c r="G40" s="45">
        <f t="shared" ca="1" si="0"/>
        <v>103.000000012</v>
      </c>
      <c r="H40" s="46">
        <f t="shared" ca="1" si="1"/>
        <v>12</v>
      </c>
      <c r="I40" s="35"/>
      <c r="J40" s="44" t="str">
        <f ca="1">OFFSET('Ventas por producto vendedor'!E$5,$H40,0)</f>
        <v>Ricardo</v>
      </c>
      <c r="K40" s="47">
        <f ca="1">OFFSET('Ventas por producto vendedor'!F$5,$H40,0)</f>
        <v>77</v>
      </c>
      <c r="L40" s="47">
        <f ca="1">OFFSET('Ventas por producto vendedor'!G$5,$H40,0)</f>
        <v>103</v>
      </c>
      <c r="M40" s="47">
        <f ca="1">OFFSET('Ventas por producto vendedor'!H$5,$H40,0)</f>
        <v>138</v>
      </c>
      <c r="N40" s="47">
        <f ca="1">OFFSET('Ventas por producto vendedor'!I$5,$H40,0)</f>
        <v>162</v>
      </c>
      <c r="O40" s="47">
        <f ca="1">OFFSET('Ventas por producto vendedor'!J$5,$H40,0)</f>
        <v>120</v>
      </c>
    </row>
    <row r="41" spans="2:15" ht="12.75" customHeight="1">
      <c r="B41" s="31"/>
      <c r="C41" s="27">
        <f t="shared" si="4"/>
        <v>30</v>
      </c>
      <c r="D41" s="44" t="str">
        <f>'Ventas por producto vendedor'!E35</f>
        <v>Ana</v>
      </c>
      <c r="E41" s="41">
        <f ca="1">OFFSET('Ventas por producto vendedor'!E35,0,Orden)</f>
        <v>65</v>
      </c>
      <c r="F41" s="45">
        <f t="shared" ca="1" si="2"/>
        <v>65.000000029999995</v>
      </c>
      <c r="G41" s="45">
        <f t="shared" ca="1" si="0"/>
        <v>102.000000007</v>
      </c>
      <c r="H41" s="46">
        <f t="shared" ca="1" si="1"/>
        <v>7</v>
      </c>
      <c r="I41" s="35"/>
      <c r="J41" s="44" t="str">
        <f ca="1">OFFSET('Ventas por producto vendedor'!E$5,$H41,0)</f>
        <v>José</v>
      </c>
      <c r="K41" s="47">
        <f ca="1">OFFSET('Ventas por producto vendedor'!F$5,$H41,0)</f>
        <v>192</v>
      </c>
      <c r="L41" s="47">
        <f ca="1">OFFSET('Ventas por producto vendedor'!G$5,$H41,0)</f>
        <v>102</v>
      </c>
      <c r="M41" s="47">
        <f ca="1">OFFSET('Ventas por producto vendedor'!H$5,$H41,0)</f>
        <v>142</v>
      </c>
      <c r="N41" s="47">
        <f ca="1">OFFSET('Ventas por producto vendedor'!I$5,$H41,0)</f>
        <v>157</v>
      </c>
      <c r="O41" s="47">
        <f ca="1">OFFSET('Ventas por producto vendedor'!J$5,$H41,0)</f>
        <v>148.25</v>
      </c>
    </row>
    <row r="42" spans="2:15" ht="12.75" customHeight="1">
      <c r="B42" s="31"/>
      <c r="C42" s="27">
        <f t="shared" si="4"/>
        <v>31</v>
      </c>
      <c r="D42" s="44" t="str">
        <f>'Ventas por producto vendedor'!E36</f>
        <v>Orlando</v>
      </c>
      <c r="E42" s="41">
        <f ca="1">OFFSET('Ventas por producto vendedor'!E36,0,Orden)</f>
        <v>105</v>
      </c>
      <c r="F42" s="45">
        <f t="shared" ca="1" si="2"/>
        <v>105.000000031</v>
      </c>
      <c r="G42" s="45">
        <f t="shared" ca="1" si="0"/>
        <v>98.000000009999994</v>
      </c>
      <c r="H42" s="46">
        <f t="shared" ca="1" si="1"/>
        <v>10</v>
      </c>
      <c r="I42" s="35"/>
      <c r="J42" s="44" t="str">
        <f ca="1">OFFSET('Ventas por producto vendedor'!E$5,$H42,0)</f>
        <v>Lucas</v>
      </c>
      <c r="K42" s="47">
        <f ca="1">OFFSET('Ventas por producto vendedor'!F$5,$H42,0)</f>
        <v>42</v>
      </c>
      <c r="L42" s="47">
        <f ca="1">OFFSET('Ventas por producto vendedor'!G$5,$H42,0)</f>
        <v>98</v>
      </c>
      <c r="M42" s="47">
        <f ca="1">OFFSET('Ventas por producto vendedor'!H$5,$H42,0)</f>
        <v>170</v>
      </c>
      <c r="N42" s="47">
        <f ca="1">OFFSET('Ventas por producto vendedor'!I$5,$H42,0)</f>
        <v>112</v>
      </c>
      <c r="O42" s="47">
        <f ca="1">OFFSET('Ventas por producto vendedor'!J$5,$H42,0)</f>
        <v>105.5</v>
      </c>
    </row>
    <row r="43" spans="2:15" ht="12.75" customHeight="1">
      <c r="B43" s="31"/>
      <c r="C43" s="27">
        <f t="shared" si="4"/>
        <v>32</v>
      </c>
      <c r="D43" s="44" t="str">
        <f>'Ventas por producto vendedor'!E37</f>
        <v>Mario</v>
      </c>
      <c r="E43" s="41">
        <f ca="1">OFFSET('Ventas por producto vendedor'!E37,0,Orden)</f>
        <v>185</v>
      </c>
      <c r="F43" s="45">
        <f t="shared" ca="1" si="2"/>
        <v>185.000000032</v>
      </c>
      <c r="G43" s="45">
        <f t="shared" ca="1" si="0"/>
        <v>97.000000033999996</v>
      </c>
      <c r="H43" s="46">
        <f t="shared" ca="1" si="1"/>
        <v>34</v>
      </c>
      <c r="I43" s="35"/>
      <c r="J43" s="44" t="str">
        <f ca="1">OFFSET('Ventas por producto vendedor'!E$5,$H43,0)</f>
        <v>Marco</v>
      </c>
      <c r="K43" s="47">
        <f ca="1">OFFSET('Ventas por producto vendedor'!F$5,$H43,0)</f>
        <v>21</v>
      </c>
      <c r="L43" s="47">
        <f ca="1">OFFSET('Ventas por producto vendedor'!G$5,$H43,0)</f>
        <v>97</v>
      </c>
      <c r="M43" s="47">
        <f ca="1">OFFSET('Ventas por producto vendedor'!H$5,$H43,0)</f>
        <v>36</v>
      </c>
      <c r="N43" s="47">
        <f ca="1">OFFSET('Ventas por producto vendedor'!I$5,$H43,0)</f>
        <v>174</v>
      </c>
      <c r="O43" s="47">
        <f ca="1">OFFSET('Ventas por producto vendedor'!J$5,$H43,0)</f>
        <v>82</v>
      </c>
    </row>
    <row r="44" spans="2:15" ht="12.75" customHeight="1">
      <c r="B44" s="31"/>
      <c r="C44" s="27">
        <f t="shared" si="4"/>
        <v>33</v>
      </c>
      <c r="D44" s="44" t="str">
        <f>'Ventas por producto vendedor'!E38</f>
        <v>Luigi</v>
      </c>
      <c r="E44" s="41">
        <f ca="1">OFFSET('Ventas por producto vendedor'!E38,0,Orden)</f>
        <v>52</v>
      </c>
      <c r="F44" s="45">
        <f t="shared" ref="F44:F61" ca="1" si="5">E44+$C44/1000000000</f>
        <v>52.000000032999999</v>
      </c>
      <c r="G44" s="45">
        <f t="shared" ref="G44:G61" ca="1" si="6">CHOOSE($E$9,LARGE($F$12:$F$61,$C44),SMALL($F$12:$F$61,$C44))</f>
        <v>97.000000001000004</v>
      </c>
      <c r="H44" s="46">
        <f t="shared" ref="H44:H61" ca="1" si="7">MATCH(G44,$F$12:$F$61,0)</f>
        <v>1</v>
      </c>
      <c r="I44" s="35"/>
      <c r="J44" s="44" t="str">
        <f ca="1">OFFSET('Ventas por producto vendedor'!E$5,$H44,0)</f>
        <v>Carolina</v>
      </c>
      <c r="K44" s="47">
        <f ca="1">OFFSET('Ventas por producto vendedor'!F$5,$H44,0)</f>
        <v>49</v>
      </c>
      <c r="L44" s="47">
        <f ca="1">OFFSET('Ventas por producto vendedor'!G$5,$H44,0)</f>
        <v>97</v>
      </c>
      <c r="M44" s="47">
        <f ca="1">OFFSET('Ventas por producto vendedor'!H$5,$H44,0)</f>
        <v>36</v>
      </c>
      <c r="N44" s="47">
        <f ca="1">OFFSET('Ventas por producto vendedor'!I$5,$H44,0)</f>
        <v>48</v>
      </c>
      <c r="O44" s="47">
        <f ca="1">OFFSET('Ventas por producto vendedor'!J$5,$H44,0)</f>
        <v>57.5</v>
      </c>
    </row>
    <row r="45" spans="2:15" ht="12.75" customHeight="1">
      <c r="B45" s="31"/>
      <c r="C45" s="27">
        <f t="shared" si="4"/>
        <v>34</v>
      </c>
      <c r="D45" s="44" t="str">
        <f>'Ventas por producto vendedor'!E39</f>
        <v>Marco</v>
      </c>
      <c r="E45" s="41">
        <f ca="1">OFFSET('Ventas por producto vendedor'!E39,0,Orden)</f>
        <v>97</v>
      </c>
      <c r="F45" s="45">
        <f t="shared" ca="1" si="5"/>
        <v>97.000000033999996</v>
      </c>
      <c r="G45" s="45">
        <f t="shared" ca="1" si="6"/>
        <v>84.000000040000003</v>
      </c>
      <c r="H45" s="46">
        <f t="shared" ca="1" si="7"/>
        <v>40</v>
      </c>
      <c r="I45" s="35"/>
      <c r="J45" s="44" t="str">
        <f ca="1">OFFSET('Ventas por producto vendedor'!E$5,$H45,0)</f>
        <v>Luis</v>
      </c>
      <c r="K45" s="47">
        <f ca="1">OFFSET('Ventas por producto vendedor'!F$5,$H45,0)</f>
        <v>114</v>
      </c>
      <c r="L45" s="47">
        <f ca="1">OFFSET('Ventas por producto vendedor'!G$5,$H45,0)</f>
        <v>84</v>
      </c>
      <c r="M45" s="47">
        <f ca="1">OFFSET('Ventas por producto vendedor'!H$5,$H45,0)</f>
        <v>51</v>
      </c>
      <c r="N45" s="47">
        <f ca="1">OFFSET('Ventas por producto vendedor'!I$5,$H45,0)</f>
        <v>122</v>
      </c>
      <c r="O45" s="47">
        <f ca="1">OFFSET('Ventas por producto vendedor'!J$5,$H45,0)</f>
        <v>92.75</v>
      </c>
    </row>
    <row r="46" spans="2:15" ht="12.75" customHeight="1">
      <c r="B46" s="31"/>
      <c r="C46" s="27">
        <f t="shared" si="4"/>
        <v>35</v>
      </c>
      <c r="D46" s="44" t="str">
        <f>'Ventas por producto vendedor'!E40</f>
        <v>Mariana</v>
      </c>
      <c r="E46" s="41">
        <f ca="1">OFFSET('Ventas por producto vendedor'!E40,0,Orden)</f>
        <v>169</v>
      </c>
      <c r="F46" s="45">
        <f t="shared" ca="1" si="5"/>
        <v>169.000000035</v>
      </c>
      <c r="G46" s="45">
        <f t="shared" ca="1" si="6"/>
        <v>84.000000025000006</v>
      </c>
      <c r="H46" s="46">
        <f t="shared" ca="1" si="7"/>
        <v>25</v>
      </c>
      <c r="I46" s="35"/>
      <c r="J46" s="44" t="str">
        <f ca="1">OFFSET('Ventas por producto vendedor'!E$5,$H46,0)</f>
        <v>Pablo</v>
      </c>
      <c r="K46" s="47">
        <f ca="1">OFFSET('Ventas por producto vendedor'!F$5,$H46,0)</f>
        <v>119</v>
      </c>
      <c r="L46" s="47">
        <f ca="1">OFFSET('Ventas por producto vendedor'!G$5,$H46,0)</f>
        <v>84</v>
      </c>
      <c r="M46" s="47">
        <f ca="1">OFFSET('Ventas por producto vendedor'!H$5,$H46,0)</f>
        <v>68</v>
      </c>
      <c r="N46" s="47">
        <f ca="1">OFFSET('Ventas por producto vendedor'!I$5,$H46,0)</f>
        <v>51</v>
      </c>
      <c r="O46" s="47">
        <f ca="1">OFFSET('Ventas por producto vendedor'!J$5,$H46,0)</f>
        <v>80.5</v>
      </c>
    </row>
    <row r="47" spans="2:15" ht="12.75" customHeight="1">
      <c r="B47" s="31"/>
      <c r="C47" s="27">
        <f t="shared" si="4"/>
        <v>36</v>
      </c>
      <c r="D47" s="44" t="str">
        <f>'Ventas por producto vendedor'!E41</f>
        <v>Andrea</v>
      </c>
      <c r="E47" s="41">
        <f ca="1">OFFSET('Ventas por producto vendedor'!E41,0,Orden)</f>
        <v>79</v>
      </c>
      <c r="F47" s="45">
        <f t="shared" ca="1" si="5"/>
        <v>79.000000036000003</v>
      </c>
      <c r="G47" s="45">
        <f t="shared" ca="1" si="6"/>
        <v>79.000000036000003</v>
      </c>
      <c r="H47" s="46">
        <f t="shared" ca="1" si="7"/>
        <v>36</v>
      </c>
      <c r="I47" s="35"/>
      <c r="J47" s="44" t="str">
        <f ca="1">OFFSET('Ventas por producto vendedor'!E$5,$H47,0)</f>
        <v>Andrea</v>
      </c>
      <c r="K47" s="47">
        <f ca="1">OFFSET('Ventas por producto vendedor'!F$5,$H47,0)</f>
        <v>126</v>
      </c>
      <c r="L47" s="47">
        <f ca="1">OFFSET('Ventas por producto vendedor'!G$5,$H47,0)</f>
        <v>79</v>
      </c>
      <c r="M47" s="47">
        <f ca="1">OFFSET('Ventas por producto vendedor'!H$5,$H47,0)</f>
        <v>142</v>
      </c>
      <c r="N47" s="47">
        <f ca="1">OFFSET('Ventas por producto vendedor'!I$5,$H47,0)</f>
        <v>101</v>
      </c>
      <c r="O47" s="47">
        <f ca="1">OFFSET('Ventas por producto vendedor'!J$5,$H47,0)</f>
        <v>112</v>
      </c>
    </row>
    <row r="48" spans="2:15" ht="12.75" customHeight="1">
      <c r="B48" s="31"/>
      <c r="C48" s="27">
        <f t="shared" si="4"/>
        <v>37</v>
      </c>
      <c r="D48" s="44" t="str">
        <f>'Ventas por producto vendedor'!E42</f>
        <v>Daniela</v>
      </c>
      <c r="E48" s="41">
        <f ca="1">OFFSET('Ventas por producto vendedor'!E42,0,Orden)</f>
        <v>45</v>
      </c>
      <c r="F48" s="45">
        <f t="shared" ca="1" si="5"/>
        <v>45.000000037</v>
      </c>
      <c r="G48" s="45">
        <f t="shared" ca="1" si="6"/>
        <v>78.000000048999993</v>
      </c>
      <c r="H48" s="46">
        <f t="shared" ca="1" si="7"/>
        <v>49</v>
      </c>
      <c r="I48" s="35"/>
      <c r="J48" s="44" t="str">
        <f ca="1">OFFSET('Ventas por producto vendedor'!E$5,$H48,0)</f>
        <v>Ramiro</v>
      </c>
      <c r="K48" s="47">
        <f ca="1">OFFSET('Ventas por producto vendedor'!F$5,$H48,0)</f>
        <v>116</v>
      </c>
      <c r="L48" s="47">
        <f ca="1">OFFSET('Ventas por producto vendedor'!G$5,$H48,0)</f>
        <v>78</v>
      </c>
      <c r="M48" s="47">
        <f ca="1">OFFSET('Ventas por producto vendedor'!H$5,$H48,0)</f>
        <v>118</v>
      </c>
      <c r="N48" s="47">
        <f ca="1">OFFSET('Ventas por producto vendedor'!I$5,$H48,0)</f>
        <v>97</v>
      </c>
      <c r="O48" s="47">
        <f ca="1">OFFSET('Ventas por producto vendedor'!J$5,$H48,0)</f>
        <v>102.25</v>
      </c>
    </row>
    <row r="49" spans="2:15" ht="12.75" customHeight="1">
      <c r="B49" s="31"/>
      <c r="C49" s="27">
        <f t="shared" si="4"/>
        <v>38</v>
      </c>
      <c r="D49" s="44" t="str">
        <f>'Ventas por producto vendedor'!E43</f>
        <v>Hernán</v>
      </c>
      <c r="E49" s="41">
        <f ca="1">OFFSET('Ventas por producto vendedor'!E43,0,Orden)</f>
        <v>41</v>
      </c>
      <c r="F49" s="45">
        <f t="shared" ca="1" si="5"/>
        <v>41.000000038000003</v>
      </c>
      <c r="G49" s="45">
        <f t="shared" ca="1" si="6"/>
        <v>73.000000009000004</v>
      </c>
      <c r="H49" s="46">
        <f t="shared" ca="1" si="7"/>
        <v>9</v>
      </c>
      <c r="I49" s="35"/>
      <c r="J49" s="44" t="str">
        <f ca="1">OFFSET('Ventas por producto vendedor'!E$5,$H49,0)</f>
        <v>Laureano</v>
      </c>
      <c r="K49" s="47">
        <f ca="1">OFFSET('Ventas por producto vendedor'!F$5,$H49,0)</f>
        <v>118</v>
      </c>
      <c r="L49" s="47">
        <f ca="1">OFFSET('Ventas por producto vendedor'!G$5,$H49,0)</f>
        <v>73</v>
      </c>
      <c r="M49" s="47">
        <f ca="1">OFFSET('Ventas por producto vendedor'!H$5,$H49,0)</f>
        <v>103</v>
      </c>
      <c r="N49" s="47">
        <f ca="1">OFFSET('Ventas por producto vendedor'!I$5,$H49,0)</f>
        <v>149</v>
      </c>
      <c r="O49" s="47">
        <f ca="1">OFFSET('Ventas por producto vendedor'!J$5,$H49,0)</f>
        <v>110.75</v>
      </c>
    </row>
    <row r="50" spans="2:15" ht="12.75" customHeight="1">
      <c r="B50" s="31"/>
      <c r="C50" s="27">
        <f t="shared" si="4"/>
        <v>39</v>
      </c>
      <c r="D50" s="44" t="str">
        <f>'Ventas por producto vendedor'!E44</f>
        <v>Maximiliano</v>
      </c>
      <c r="E50" s="41">
        <f ca="1">OFFSET('Ventas por producto vendedor'!E44,0,Orden)</f>
        <v>117</v>
      </c>
      <c r="F50" s="45">
        <f t="shared" ca="1" si="5"/>
        <v>117.000000039</v>
      </c>
      <c r="G50" s="45">
        <f t="shared" ca="1" si="6"/>
        <v>72.000000024000002</v>
      </c>
      <c r="H50" s="46">
        <f t="shared" ca="1" si="7"/>
        <v>24</v>
      </c>
      <c r="I50" s="35"/>
      <c r="J50" s="44" t="str">
        <f ca="1">OFFSET('Ventas por producto vendedor'!E$5,$H50,0)</f>
        <v>Nicolás</v>
      </c>
      <c r="K50" s="47">
        <f ca="1">OFFSET('Ventas por producto vendedor'!F$5,$H50,0)</f>
        <v>38</v>
      </c>
      <c r="L50" s="47">
        <f ca="1">OFFSET('Ventas por producto vendedor'!G$5,$H50,0)</f>
        <v>72</v>
      </c>
      <c r="M50" s="47">
        <f ca="1">OFFSET('Ventas por producto vendedor'!H$5,$H50,0)</f>
        <v>108</v>
      </c>
      <c r="N50" s="47">
        <f ca="1">OFFSET('Ventas por producto vendedor'!I$5,$H50,0)</f>
        <v>67</v>
      </c>
      <c r="O50" s="47">
        <f ca="1">OFFSET('Ventas por producto vendedor'!J$5,$H50,0)</f>
        <v>71.25</v>
      </c>
    </row>
    <row r="51" spans="2:15" ht="12.75" customHeight="1">
      <c r="B51" s="31"/>
      <c r="C51" s="27">
        <f t="shared" si="4"/>
        <v>40</v>
      </c>
      <c r="D51" s="44" t="str">
        <f>'Ventas por producto vendedor'!E45</f>
        <v>Luis</v>
      </c>
      <c r="E51" s="41">
        <f ca="1">OFFSET('Ventas por producto vendedor'!E45,0,Orden)</f>
        <v>84</v>
      </c>
      <c r="F51" s="45">
        <f t="shared" ca="1" si="5"/>
        <v>84.000000040000003</v>
      </c>
      <c r="G51" s="45">
        <f t="shared" ca="1" si="6"/>
        <v>67.000000043</v>
      </c>
      <c r="H51" s="46">
        <f t="shared" ca="1" si="7"/>
        <v>43</v>
      </c>
      <c r="I51" s="35"/>
      <c r="J51" s="44" t="str">
        <f ca="1">OFFSET('Ventas por producto vendedor'!E$5,$H51,0)</f>
        <v>Delfina</v>
      </c>
      <c r="K51" s="47">
        <f ca="1">OFFSET('Ventas por producto vendedor'!F$5,$H51,0)</f>
        <v>135</v>
      </c>
      <c r="L51" s="47">
        <f ca="1">OFFSET('Ventas por producto vendedor'!G$5,$H51,0)</f>
        <v>67</v>
      </c>
      <c r="M51" s="47">
        <f ca="1">OFFSET('Ventas por producto vendedor'!H$5,$H51,0)</f>
        <v>165</v>
      </c>
      <c r="N51" s="47">
        <f ca="1">OFFSET('Ventas por producto vendedor'!I$5,$H51,0)</f>
        <v>96</v>
      </c>
      <c r="O51" s="47">
        <f ca="1">OFFSET('Ventas por producto vendedor'!J$5,$H51,0)</f>
        <v>115.75</v>
      </c>
    </row>
    <row r="52" spans="2:15" ht="12.75" customHeight="1">
      <c r="B52" s="31"/>
      <c r="C52" s="27">
        <f t="shared" si="4"/>
        <v>41</v>
      </c>
      <c r="D52" s="44" t="str">
        <f>'Ventas por producto vendedor'!E46</f>
        <v>Alejandro</v>
      </c>
      <c r="E52" s="41">
        <f ca="1">OFFSET('Ventas por producto vendedor'!E46,0,Orden)</f>
        <v>43</v>
      </c>
      <c r="F52" s="45">
        <f t="shared" ca="1" si="5"/>
        <v>43.000000041</v>
      </c>
      <c r="G52" s="45">
        <f t="shared" ca="1" si="6"/>
        <v>65.000000029999995</v>
      </c>
      <c r="H52" s="46">
        <f t="shared" ca="1" si="7"/>
        <v>30</v>
      </c>
      <c r="I52" s="35"/>
      <c r="J52" s="44" t="str">
        <f ca="1">OFFSET('Ventas por producto vendedor'!E$5,$H52,0)</f>
        <v>Ana</v>
      </c>
      <c r="K52" s="47">
        <f ca="1">OFFSET('Ventas por producto vendedor'!F$5,$H52,0)</f>
        <v>63</v>
      </c>
      <c r="L52" s="47">
        <f ca="1">OFFSET('Ventas por producto vendedor'!G$5,$H52,0)</f>
        <v>65</v>
      </c>
      <c r="M52" s="47">
        <f ca="1">OFFSET('Ventas por producto vendedor'!H$5,$H52,0)</f>
        <v>186</v>
      </c>
      <c r="N52" s="47">
        <f ca="1">OFFSET('Ventas por producto vendedor'!I$5,$H52,0)</f>
        <v>104</v>
      </c>
      <c r="O52" s="47">
        <f ca="1">OFFSET('Ventas por producto vendedor'!J$5,$H52,0)</f>
        <v>104.5</v>
      </c>
    </row>
    <row r="53" spans="2:15" ht="12.75" customHeight="1">
      <c r="B53" s="31"/>
      <c r="C53" s="27">
        <f t="shared" si="4"/>
        <v>42</v>
      </c>
      <c r="D53" s="44" t="str">
        <f>'Ventas por producto vendedor'!E47</f>
        <v>Paz</v>
      </c>
      <c r="E53" s="41">
        <f ca="1">OFFSET('Ventas por producto vendedor'!E47,0,Orden)</f>
        <v>160</v>
      </c>
      <c r="F53" s="45">
        <f t="shared" ca="1" si="5"/>
        <v>160.00000004200001</v>
      </c>
      <c r="G53" s="45">
        <f t="shared" ca="1" si="6"/>
        <v>59.000000010999997</v>
      </c>
      <c r="H53" s="46">
        <f t="shared" ca="1" si="7"/>
        <v>11</v>
      </c>
      <c r="I53" s="35"/>
      <c r="J53" s="44" t="str">
        <f ca="1">OFFSET('Ventas por producto vendedor'!E$5,$H53,0)</f>
        <v>Cecilia</v>
      </c>
      <c r="K53" s="47">
        <f ca="1">OFFSET('Ventas por producto vendedor'!F$5,$H53,0)</f>
        <v>64</v>
      </c>
      <c r="L53" s="47">
        <f ca="1">OFFSET('Ventas por producto vendedor'!G$5,$H53,0)</f>
        <v>59</v>
      </c>
      <c r="M53" s="47">
        <f ca="1">OFFSET('Ventas por producto vendedor'!H$5,$H53,0)</f>
        <v>200</v>
      </c>
      <c r="N53" s="47">
        <f ca="1">OFFSET('Ventas por producto vendedor'!I$5,$H53,0)</f>
        <v>129</v>
      </c>
      <c r="O53" s="47">
        <f ca="1">OFFSET('Ventas por producto vendedor'!J$5,$H53,0)</f>
        <v>113</v>
      </c>
    </row>
    <row r="54" spans="2:15" ht="12.75" customHeight="1">
      <c r="B54" s="31"/>
      <c r="C54" s="27">
        <f t="shared" si="4"/>
        <v>43</v>
      </c>
      <c r="D54" s="44" t="str">
        <f>'Ventas por producto vendedor'!E48</f>
        <v>Delfina</v>
      </c>
      <c r="E54" s="41">
        <f ca="1">OFFSET('Ventas por producto vendedor'!E48,0,Orden)</f>
        <v>67</v>
      </c>
      <c r="F54" s="45">
        <f t="shared" ca="1" si="5"/>
        <v>67.000000043</v>
      </c>
      <c r="G54" s="45">
        <f t="shared" ca="1" si="6"/>
        <v>57.000000004</v>
      </c>
      <c r="H54" s="46">
        <f t="shared" ca="1" si="7"/>
        <v>4</v>
      </c>
      <c r="I54" s="35"/>
      <c r="J54" s="44" t="str">
        <f ca="1">OFFSET('Ventas por producto vendedor'!E$5,$H54,0)</f>
        <v>Goliat</v>
      </c>
      <c r="K54" s="47">
        <f ca="1">OFFSET('Ventas por producto vendedor'!F$5,$H54,0)</f>
        <v>140</v>
      </c>
      <c r="L54" s="47">
        <f ca="1">OFFSET('Ventas por producto vendedor'!G$5,$H54,0)</f>
        <v>57</v>
      </c>
      <c r="M54" s="47">
        <f ca="1">OFFSET('Ventas por producto vendedor'!H$5,$H54,0)</f>
        <v>118</v>
      </c>
      <c r="N54" s="47">
        <f ca="1">OFFSET('Ventas por producto vendedor'!I$5,$H54,0)</f>
        <v>145</v>
      </c>
      <c r="O54" s="47">
        <f ca="1">OFFSET('Ventas por producto vendedor'!J$5,$H54,0)</f>
        <v>115</v>
      </c>
    </row>
    <row r="55" spans="2:15" ht="12.75" customHeight="1">
      <c r="B55" s="31"/>
      <c r="C55" s="27">
        <f t="shared" si="4"/>
        <v>44</v>
      </c>
      <c r="D55" s="44" t="str">
        <f>'Ventas por producto vendedor'!E49</f>
        <v>Tomás</v>
      </c>
      <c r="E55" s="41">
        <f ca="1">OFFSET('Ventas por producto vendedor'!E49,0,Orden)</f>
        <v>126</v>
      </c>
      <c r="F55" s="45">
        <f t="shared" ca="1" si="5"/>
        <v>126.000000044</v>
      </c>
      <c r="G55" s="45">
        <f t="shared" ca="1" si="6"/>
        <v>52.000000032999999</v>
      </c>
      <c r="H55" s="46">
        <f t="shared" ca="1" si="7"/>
        <v>33</v>
      </c>
      <c r="I55" s="35"/>
      <c r="J55" s="44" t="str">
        <f ca="1">OFFSET('Ventas por producto vendedor'!E$5,$H55,0)</f>
        <v>Luigi</v>
      </c>
      <c r="K55" s="47">
        <f ca="1">OFFSET('Ventas por producto vendedor'!F$5,$H55,0)</f>
        <v>126</v>
      </c>
      <c r="L55" s="47">
        <f ca="1">OFFSET('Ventas por producto vendedor'!G$5,$H55,0)</f>
        <v>52</v>
      </c>
      <c r="M55" s="47">
        <f ca="1">OFFSET('Ventas por producto vendedor'!H$5,$H55,0)</f>
        <v>101</v>
      </c>
      <c r="N55" s="47">
        <f ca="1">OFFSET('Ventas por producto vendedor'!I$5,$H55,0)</f>
        <v>185</v>
      </c>
      <c r="O55" s="47">
        <f ca="1">OFFSET('Ventas por producto vendedor'!J$5,$H55,0)</f>
        <v>116</v>
      </c>
    </row>
    <row r="56" spans="2:15" ht="12.75" customHeight="1">
      <c r="B56" s="31"/>
      <c r="C56" s="27">
        <f t="shared" si="4"/>
        <v>45</v>
      </c>
      <c r="D56" s="44" t="str">
        <f>'Ventas por producto vendedor'!E50</f>
        <v>Bernardo</v>
      </c>
      <c r="E56" s="41">
        <f ca="1">OFFSET('Ventas por producto vendedor'!E50,0,Orden)</f>
        <v>197</v>
      </c>
      <c r="F56" s="45">
        <f t="shared" ca="1" si="5"/>
        <v>197.00000004500001</v>
      </c>
      <c r="G56" s="45">
        <f t="shared" ca="1" si="6"/>
        <v>52.000000002999997</v>
      </c>
      <c r="H56" s="46">
        <f t="shared" ca="1" si="7"/>
        <v>3</v>
      </c>
      <c r="I56" s="35"/>
      <c r="J56" s="44" t="str">
        <f ca="1">OFFSET('Ventas por producto vendedor'!E$5,$H56,0)</f>
        <v>Estefanía</v>
      </c>
      <c r="K56" s="47">
        <f ca="1">OFFSET('Ventas por producto vendedor'!F$5,$H56,0)</f>
        <v>22</v>
      </c>
      <c r="L56" s="47">
        <f ca="1">OFFSET('Ventas por producto vendedor'!G$5,$H56,0)</f>
        <v>52</v>
      </c>
      <c r="M56" s="47">
        <f ca="1">OFFSET('Ventas por producto vendedor'!H$5,$H56,0)</f>
        <v>98</v>
      </c>
      <c r="N56" s="47">
        <f ca="1">OFFSET('Ventas por producto vendedor'!I$5,$H56,0)</f>
        <v>114</v>
      </c>
      <c r="O56" s="47">
        <f ca="1">OFFSET('Ventas por producto vendedor'!J$5,$H56,0)</f>
        <v>71.5</v>
      </c>
    </row>
    <row r="57" spans="2:15" ht="12.75" customHeight="1">
      <c r="B57" s="31"/>
      <c r="C57" s="27">
        <f t="shared" si="4"/>
        <v>46</v>
      </c>
      <c r="D57" s="44" t="str">
        <f>'Ventas por producto vendedor'!E51</f>
        <v>Johana</v>
      </c>
      <c r="E57" s="41">
        <f ca="1">OFFSET('Ventas por producto vendedor'!E51,0,Orden)</f>
        <v>125</v>
      </c>
      <c r="F57" s="45">
        <f t="shared" ca="1" si="5"/>
        <v>125.000000046</v>
      </c>
      <c r="G57" s="45">
        <f t="shared" ca="1" si="6"/>
        <v>45.000000037</v>
      </c>
      <c r="H57" s="46">
        <f t="shared" ca="1" si="7"/>
        <v>37</v>
      </c>
      <c r="I57" s="35"/>
      <c r="J57" s="44" t="str">
        <f ca="1">OFFSET('Ventas por producto vendedor'!E$5,$H57,0)</f>
        <v>Daniela</v>
      </c>
      <c r="K57" s="47">
        <f ca="1">OFFSET('Ventas por producto vendedor'!F$5,$H57,0)</f>
        <v>96</v>
      </c>
      <c r="L57" s="47">
        <f ca="1">OFFSET('Ventas por producto vendedor'!G$5,$H57,0)</f>
        <v>45</v>
      </c>
      <c r="M57" s="47">
        <f ca="1">OFFSET('Ventas por producto vendedor'!H$5,$H57,0)</f>
        <v>24</v>
      </c>
      <c r="N57" s="47">
        <f ca="1">OFFSET('Ventas por producto vendedor'!I$5,$H57,0)</f>
        <v>140</v>
      </c>
      <c r="O57" s="47">
        <f ca="1">OFFSET('Ventas por producto vendedor'!J$5,$H57,0)</f>
        <v>76.25</v>
      </c>
    </row>
    <row r="58" spans="2:15" ht="12.75" customHeight="1">
      <c r="B58" s="31"/>
      <c r="C58" s="27">
        <f t="shared" si="4"/>
        <v>47</v>
      </c>
      <c r="D58" s="44" t="str">
        <f>'Ventas por producto vendedor'!E52</f>
        <v>Miguel</v>
      </c>
      <c r="E58" s="41">
        <f ca="1">OFFSET('Ventas por producto vendedor'!E52,0,Orden)</f>
        <v>116</v>
      </c>
      <c r="F58" s="45">
        <f t="shared" ca="1" si="5"/>
        <v>116.000000047</v>
      </c>
      <c r="G58" s="45">
        <f t="shared" ca="1" si="6"/>
        <v>43.000000041</v>
      </c>
      <c r="H58" s="46">
        <f t="shared" ca="1" si="7"/>
        <v>41</v>
      </c>
      <c r="I58" s="35"/>
      <c r="J58" s="44" t="str">
        <f ca="1">OFFSET('Ventas por producto vendedor'!E$5,$H58,0)</f>
        <v>Alejandro</v>
      </c>
      <c r="K58" s="47">
        <f ca="1">OFFSET('Ventas por producto vendedor'!F$5,$H58,0)</f>
        <v>58</v>
      </c>
      <c r="L58" s="47">
        <f ca="1">OFFSET('Ventas por producto vendedor'!G$5,$H58,0)</f>
        <v>43</v>
      </c>
      <c r="M58" s="47">
        <f ca="1">OFFSET('Ventas por producto vendedor'!H$5,$H58,0)</f>
        <v>132</v>
      </c>
      <c r="N58" s="47">
        <f ca="1">OFFSET('Ventas por producto vendedor'!I$5,$H58,0)</f>
        <v>28</v>
      </c>
      <c r="O58" s="47">
        <f ca="1">OFFSET('Ventas por producto vendedor'!J$5,$H58,0)</f>
        <v>65.25</v>
      </c>
    </row>
    <row r="59" spans="2:15" ht="12.75" customHeight="1">
      <c r="B59" s="31"/>
      <c r="C59" s="27">
        <f t="shared" si="4"/>
        <v>48</v>
      </c>
      <c r="D59" s="44" t="str">
        <f>'Ventas por producto vendedor'!E53</f>
        <v>Andrés</v>
      </c>
      <c r="E59" s="41">
        <f ca="1">OFFSET('Ventas por producto vendedor'!E53,0,Orden)</f>
        <v>112</v>
      </c>
      <c r="F59" s="45">
        <f t="shared" ca="1" si="5"/>
        <v>112.000000048</v>
      </c>
      <c r="G59" s="45">
        <f t="shared" ca="1" si="6"/>
        <v>41.000000038000003</v>
      </c>
      <c r="H59" s="46">
        <f t="shared" ca="1" si="7"/>
        <v>38</v>
      </c>
      <c r="I59" s="35"/>
      <c r="J59" s="44" t="str">
        <f ca="1">OFFSET('Ventas por producto vendedor'!E$5,$H59,0)</f>
        <v>Hernán</v>
      </c>
      <c r="K59" s="47">
        <f ca="1">OFFSET('Ventas por producto vendedor'!F$5,$H59,0)</f>
        <v>198</v>
      </c>
      <c r="L59" s="47">
        <f ca="1">OFFSET('Ventas por producto vendedor'!G$5,$H59,0)</f>
        <v>41</v>
      </c>
      <c r="M59" s="47">
        <f ca="1">OFFSET('Ventas por producto vendedor'!H$5,$H59,0)</f>
        <v>124</v>
      </c>
      <c r="N59" s="47">
        <f ca="1">OFFSET('Ventas por producto vendedor'!I$5,$H59,0)</f>
        <v>163</v>
      </c>
      <c r="O59" s="47">
        <f ca="1">OFFSET('Ventas por producto vendedor'!J$5,$H59,0)</f>
        <v>131.5</v>
      </c>
    </row>
    <row r="60" spans="2:15" ht="12.75" customHeight="1">
      <c r="B60" s="31"/>
      <c r="C60" s="27">
        <f t="shared" si="4"/>
        <v>49</v>
      </c>
      <c r="D60" s="44" t="str">
        <f>'Ventas por producto vendedor'!E54</f>
        <v>Ramiro</v>
      </c>
      <c r="E60" s="41">
        <f ca="1">OFFSET('Ventas por producto vendedor'!E54,0,Orden)</f>
        <v>78</v>
      </c>
      <c r="F60" s="45">
        <f t="shared" ca="1" si="5"/>
        <v>78.000000048999993</v>
      </c>
      <c r="G60" s="45">
        <f t="shared" ca="1" si="6"/>
        <v>36.000000020999998</v>
      </c>
      <c r="H60" s="46">
        <f t="shared" ca="1" si="7"/>
        <v>21</v>
      </c>
      <c r="I60" s="35"/>
      <c r="J60" s="44" t="str">
        <f ca="1">OFFSET('Ventas por producto vendedor'!E$5,$H60,0)</f>
        <v>Daniel</v>
      </c>
      <c r="K60" s="47">
        <f ca="1">OFFSET('Ventas por producto vendedor'!F$5,$H60,0)</f>
        <v>106</v>
      </c>
      <c r="L60" s="47">
        <f ca="1">OFFSET('Ventas por producto vendedor'!G$5,$H60,0)</f>
        <v>36</v>
      </c>
      <c r="M60" s="47">
        <f ca="1">OFFSET('Ventas por producto vendedor'!H$5,$H60,0)</f>
        <v>93</v>
      </c>
      <c r="N60" s="47">
        <f ca="1">OFFSET('Ventas por producto vendedor'!I$5,$H60,0)</f>
        <v>43</v>
      </c>
      <c r="O60" s="47">
        <f ca="1">OFFSET('Ventas por producto vendedor'!J$5,$H60,0)</f>
        <v>69.5</v>
      </c>
    </row>
    <row r="61" spans="2:15" ht="12.75" customHeight="1">
      <c r="B61" s="31"/>
      <c r="C61" s="27">
        <f t="shared" si="4"/>
        <v>50</v>
      </c>
      <c r="D61" s="44" t="str">
        <f>'Ventas por producto vendedor'!E55</f>
        <v>Néstor</v>
      </c>
      <c r="E61" s="41">
        <f ca="1">OFFSET('Ventas por producto vendedor'!E55,0,Orden)</f>
        <v>162</v>
      </c>
      <c r="F61" s="45">
        <f t="shared" ca="1" si="5"/>
        <v>162.00000005000001</v>
      </c>
      <c r="G61" s="45">
        <f t="shared" ca="1" si="6"/>
        <v>33.000000020000002</v>
      </c>
      <c r="H61" s="46">
        <f t="shared" ca="1" si="7"/>
        <v>20</v>
      </c>
      <c r="I61" s="35"/>
      <c r="J61" s="44" t="str">
        <f ca="1">OFFSET('Ventas por producto vendedor'!E$5,$H61,0)</f>
        <v>Gustavo</v>
      </c>
      <c r="K61" s="47">
        <f ca="1">OFFSET('Ventas por producto vendedor'!F$5,$H61,0)</f>
        <v>162</v>
      </c>
      <c r="L61" s="47">
        <f ca="1">OFFSET('Ventas por producto vendedor'!G$5,$H61,0)</f>
        <v>33</v>
      </c>
      <c r="M61" s="47">
        <f ca="1">OFFSET('Ventas por producto vendedor'!H$5,$H61,0)</f>
        <v>74</v>
      </c>
      <c r="N61" s="47">
        <f ca="1">OFFSET('Ventas por producto vendedor'!I$5,$H61,0)</f>
        <v>93</v>
      </c>
      <c r="O61" s="47">
        <f ca="1">OFFSET('Ventas por producto vendedor'!J$5,$H61,0)</f>
        <v>90.5</v>
      </c>
    </row>
    <row r="62" spans="2:15" ht="12.75" customHeight="1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</sheetData>
  <sheetProtection autoFilter="0"/>
  <mergeCells count="1">
    <mergeCell ref="C5:O5"/>
  </mergeCells>
  <phoneticPr fontId="25" type="noConversion"/>
  <pageMargins left="0.27559055118110237" right="0.27559055118110237" top="0.39370078740157483" bottom="0.59055118110236227" header="0.19685039370078741" footer="0.19685039370078741"/>
  <pageSetup paperSize="9" scale="48" fitToHeight="10" orientation="landscape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Instrucciones</vt:lpstr>
      <vt:lpstr>Ranking</vt:lpstr>
      <vt:lpstr>Ventas por producto vendedor</vt:lpstr>
      <vt:lpstr>Auxiliar</vt:lpstr>
      <vt:lpstr>menu</vt:lpstr>
      <vt:lpstr>Orden</vt:lpstr>
      <vt:lpstr>sort_order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KPI DASHBOARD</dc:title>
  <dc:creator>home</dc:creator>
  <cp:lastModifiedBy>CAROLF</cp:lastModifiedBy>
  <cp:lastPrinted>2011-08-10T14:44:03Z</cp:lastPrinted>
  <dcterms:created xsi:type="dcterms:W3CDTF">2005-03-20T09:46:01Z</dcterms:created>
  <dcterms:modified xsi:type="dcterms:W3CDTF">2019-08-23T19:29:34Z</dcterms:modified>
</cp:coreProperties>
</file>