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wnloads\"/>
    </mc:Choice>
  </mc:AlternateContent>
  <bookViews>
    <workbookView xWindow="0" yWindow="0" windowWidth="20490" windowHeight="7365"/>
  </bookViews>
  <sheets>
    <sheet name="Valuación de inventar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K15" i="1"/>
  <c r="L15" i="1"/>
  <c r="F16" i="1"/>
  <c r="K16" i="1"/>
  <c r="L16" i="1"/>
  <c r="G17" i="1"/>
  <c r="I17" i="1" s="1"/>
  <c r="H17" i="1"/>
  <c r="H18" i="1"/>
  <c r="K18" i="1"/>
  <c r="F19" i="1"/>
  <c r="K19" i="1"/>
  <c r="L19" i="1" s="1"/>
  <c r="H20" i="1"/>
  <c r="I20" i="1" s="1"/>
  <c r="H21" i="1"/>
  <c r="K21" i="1"/>
  <c r="F26" i="1"/>
  <c r="K26" i="1"/>
  <c r="L26" i="1"/>
  <c r="F27" i="1"/>
  <c r="K27" i="1"/>
  <c r="L27" i="1"/>
  <c r="G28" i="1"/>
  <c r="H28" i="1"/>
  <c r="I28" i="1" s="1"/>
  <c r="I32" i="1" s="1"/>
  <c r="G29" i="1"/>
  <c r="H29" i="1"/>
  <c r="I29" i="1"/>
  <c r="J29" i="1"/>
  <c r="L29" i="1" s="1"/>
  <c r="K29" i="1"/>
  <c r="F30" i="1"/>
  <c r="K30" i="1"/>
  <c r="H31" i="1" s="1"/>
  <c r="I31" i="1" s="1"/>
  <c r="L30" i="1"/>
  <c r="J31" i="1"/>
  <c r="L31" i="1" s="1"/>
  <c r="K31" i="1"/>
  <c r="F36" i="1"/>
  <c r="K36" i="1"/>
  <c r="L36" i="1"/>
  <c r="F37" i="1"/>
  <c r="L37" i="1" s="1"/>
  <c r="J37" i="1"/>
  <c r="J38" i="1"/>
  <c r="F39" i="1"/>
  <c r="J39" i="1"/>
  <c r="J40" i="1"/>
  <c r="K37" i="1" l="1"/>
  <c r="H38" i="1" s="1"/>
  <c r="I38" i="1" s="1"/>
  <c r="G18" i="1"/>
  <c r="J18" i="1" l="1"/>
  <c r="I18" i="1"/>
  <c r="L38" i="1"/>
  <c r="L39" i="1" l="1"/>
  <c r="K38" i="1"/>
  <c r="G21" i="1"/>
  <c r="L18" i="1"/>
  <c r="J21" i="1" l="1"/>
  <c r="L21" i="1" s="1"/>
  <c r="I21" i="1"/>
  <c r="I22" i="1" s="1"/>
  <c r="K39" i="1"/>
  <c r="H40" i="1" s="1"/>
  <c r="I40" i="1" s="1"/>
  <c r="I41" i="1" s="1"/>
  <c r="L40" i="1" l="1"/>
  <c r="K40" i="1" s="1"/>
</calcChain>
</file>

<file path=xl/sharedStrings.xml><?xml version="1.0" encoding="utf-8"?>
<sst xmlns="http://schemas.openxmlformats.org/spreadsheetml/2006/main" count="73" uniqueCount="21">
  <si>
    <t>Costo de ventas</t>
  </si>
  <si>
    <t>Venta</t>
  </si>
  <si>
    <t>Compra</t>
  </si>
  <si>
    <t>Valor total</t>
  </si>
  <si>
    <t>Valor unidad</t>
  </si>
  <si>
    <t>Cantidad</t>
  </si>
  <si>
    <t>Concepto</t>
  </si>
  <si>
    <t>Fecha</t>
  </si>
  <si>
    <t>Saldos</t>
  </si>
  <si>
    <t>Salidas</t>
  </si>
  <si>
    <t>Entradas</t>
  </si>
  <si>
    <t>PROM. PONDERADO</t>
  </si>
  <si>
    <t>UEPS</t>
  </si>
  <si>
    <t>PEPS</t>
  </si>
  <si>
    <t>El 30 de marzo se venden 175 unidades a un precio de $210.</t>
  </si>
  <si>
    <t>El 22 de marzo se compran 200 unidades a un precio de $105.</t>
  </si>
  <si>
    <t>El 17 de marzo se venden 590 unidades a un precio de $240.</t>
  </si>
  <si>
    <t>El 8 de marzo se compran 400 unidades a un precio de $100.</t>
  </si>
  <si>
    <t>El 4 de marzo se compran 215 unidades a un precio de $110.</t>
  </si>
  <si>
    <t>CONSONIDO MICROFONOS S.A</t>
  </si>
  <si>
    <t>www.ingenioempresa.com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</si>
</sst>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"/>
    <numFmt numFmtId="165" formatCode="&quot;$&quot;\ #,##0"/>
    <numFmt numFmtId="166" formatCode="_-* #,##0.00\ _€_-;\-* #,##0.00\ _€_-;_-* &quot;-&quot;??\ _€_-;_-@_-"/>
    <numFmt numFmtId="167" formatCode="&quot;$&quot;\ #,##0.00"/>
  </numFmts>
  <fonts count="10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165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2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188704</xdr:colOff>
      <xdr:row>0</xdr:row>
      <xdr:rowOff>134787</xdr:rowOff>
    </xdr:from>
    <xdr:ext cx="1797170" cy="44204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6704" y="134787"/>
          <a:ext cx="1797170" cy="4420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showGridLines="0" tabSelected="1" zoomScale="106" zoomScaleNormal="106" workbookViewId="0">
      <selection activeCell="A4" sqref="A4:IV4"/>
    </sheetView>
  </sheetViews>
  <sheetFormatPr baseColWidth="10" defaultRowHeight="12.75" x14ac:dyDescent="0.2"/>
  <cols>
    <col min="1" max="1" width="3.7109375" customWidth="1"/>
    <col min="2" max="3" width="8.140625" customWidth="1"/>
    <col min="4" max="4" width="9.7109375" customWidth="1"/>
    <col min="5" max="6" width="10.140625" customWidth="1"/>
    <col min="7" max="7" width="9.7109375" customWidth="1"/>
    <col min="8" max="9" width="10.140625" customWidth="1"/>
    <col min="10" max="10" width="9.7109375" customWidth="1"/>
    <col min="11" max="12" width="10.140625" customWidth="1"/>
    <col min="13" max="13" width="3.7109375" customWidth="1"/>
  </cols>
  <sheetData>
    <row r="2" spans="1:12" ht="20.25" x14ac:dyDescent="0.3">
      <c r="B2" s="22" t="s">
        <v>20</v>
      </c>
    </row>
    <row r="5" spans="1:12" ht="15.75" x14ac:dyDescent="0.25">
      <c r="B5" s="21" t="s">
        <v>19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7" spans="1:12" x14ac:dyDescent="0.2">
      <c r="B7" t="s">
        <v>18</v>
      </c>
    </row>
    <row r="8" spans="1:12" x14ac:dyDescent="0.2">
      <c r="B8" t="s">
        <v>17</v>
      </c>
    </row>
    <row r="9" spans="1:12" x14ac:dyDescent="0.2">
      <c r="B9" t="s">
        <v>16</v>
      </c>
    </row>
    <row r="10" spans="1:12" x14ac:dyDescent="0.2">
      <c r="B10" t="s">
        <v>15</v>
      </c>
    </row>
    <row r="11" spans="1:12" x14ac:dyDescent="0.2">
      <c r="B11" t="s">
        <v>14</v>
      </c>
    </row>
    <row r="13" spans="1:12" ht="15" x14ac:dyDescent="0.2">
      <c r="B13" s="20" t="s">
        <v>13</v>
      </c>
      <c r="C13" s="20"/>
      <c r="D13" s="19" t="s">
        <v>10</v>
      </c>
      <c r="E13" s="19"/>
      <c r="F13" s="19"/>
      <c r="G13" s="19" t="s">
        <v>9</v>
      </c>
      <c r="H13" s="19"/>
      <c r="I13" s="19"/>
      <c r="J13" s="19" t="s">
        <v>8</v>
      </c>
      <c r="K13" s="19"/>
      <c r="L13" s="19"/>
    </row>
    <row r="14" spans="1:12" x14ac:dyDescent="0.2">
      <c r="B14" s="12" t="s">
        <v>7</v>
      </c>
      <c r="C14" s="12" t="s">
        <v>6</v>
      </c>
      <c r="D14" s="12" t="s">
        <v>5</v>
      </c>
      <c r="E14" s="12" t="s">
        <v>4</v>
      </c>
      <c r="F14" s="12" t="s">
        <v>3</v>
      </c>
      <c r="G14" s="12" t="s">
        <v>5</v>
      </c>
      <c r="H14" s="12" t="s">
        <v>4</v>
      </c>
      <c r="I14" s="12" t="s">
        <v>3</v>
      </c>
      <c r="J14" s="12" t="s">
        <v>5</v>
      </c>
      <c r="K14" s="12" t="s">
        <v>4</v>
      </c>
      <c r="L14" s="12" t="s">
        <v>3</v>
      </c>
    </row>
    <row r="15" spans="1:12" ht="15" x14ac:dyDescent="0.2">
      <c r="A15" s="18"/>
      <c r="B15" s="9">
        <v>43163</v>
      </c>
      <c r="C15" s="8" t="s">
        <v>2</v>
      </c>
      <c r="D15" s="7">
        <v>215</v>
      </c>
      <c r="E15" s="5">
        <v>110</v>
      </c>
      <c r="F15" s="5">
        <f>D15*E15</f>
        <v>23650</v>
      </c>
      <c r="G15" s="7"/>
      <c r="H15" s="5"/>
      <c r="I15" s="5"/>
      <c r="J15" s="7">
        <v>215</v>
      </c>
      <c r="K15" s="5">
        <f>E15</f>
        <v>110</v>
      </c>
      <c r="L15" s="5">
        <f>J15*K15</f>
        <v>23650</v>
      </c>
    </row>
    <row r="16" spans="1:12" ht="15" x14ac:dyDescent="0.2">
      <c r="A16" s="18"/>
      <c r="B16" s="9">
        <v>43167</v>
      </c>
      <c r="C16" s="8" t="s">
        <v>2</v>
      </c>
      <c r="D16" s="7">
        <v>400</v>
      </c>
      <c r="E16" s="5">
        <v>100</v>
      </c>
      <c r="F16" s="5">
        <f>D16*E16</f>
        <v>40000</v>
      </c>
      <c r="G16" s="7"/>
      <c r="H16" s="5"/>
      <c r="I16" s="5"/>
      <c r="J16" s="7">
        <v>400</v>
      </c>
      <c r="K16" s="5">
        <f>E16</f>
        <v>100</v>
      </c>
      <c r="L16" s="5">
        <f>J16*K16</f>
        <v>40000</v>
      </c>
    </row>
    <row r="17" spans="1:13" ht="15" x14ac:dyDescent="0.2">
      <c r="A17" s="18"/>
      <c r="B17" s="9">
        <v>43176</v>
      </c>
      <c r="C17" s="8" t="s">
        <v>1</v>
      </c>
      <c r="D17" s="7"/>
      <c r="E17" s="5"/>
      <c r="F17" s="5"/>
      <c r="G17" s="7">
        <f>D15</f>
        <v>215</v>
      </c>
      <c r="H17" s="5">
        <f>E15</f>
        <v>110</v>
      </c>
      <c r="I17" s="5">
        <f>G17*H17</f>
        <v>23650</v>
      </c>
      <c r="J17" s="7"/>
      <c r="K17" s="5"/>
      <c r="L17" s="5"/>
      <c r="M17" s="18"/>
    </row>
    <row r="18" spans="1:13" ht="15" x14ac:dyDescent="0.2">
      <c r="B18" s="9">
        <v>43176</v>
      </c>
      <c r="C18" s="8" t="s">
        <v>1</v>
      </c>
      <c r="D18" s="7"/>
      <c r="E18" s="5"/>
      <c r="F18" s="5"/>
      <c r="G18" s="7">
        <f>590-G17</f>
        <v>375</v>
      </c>
      <c r="H18" s="5">
        <f>E16</f>
        <v>100</v>
      </c>
      <c r="I18" s="5">
        <f>G18*H18</f>
        <v>37500</v>
      </c>
      <c r="J18" s="7">
        <f>J16-G18</f>
        <v>25</v>
      </c>
      <c r="K18" s="5">
        <f>K16</f>
        <v>100</v>
      </c>
      <c r="L18" s="5">
        <f>J18*K18</f>
        <v>2500</v>
      </c>
    </row>
    <row r="19" spans="1:13" ht="15" x14ac:dyDescent="0.2">
      <c r="B19" s="9">
        <v>43181</v>
      </c>
      <c r="C19" s="8" t="s">
        <v>2</v>
      </c>
      <c r="D19" s="7">
        <v>200</v>
      </c>
      <c r="E19" s="5">
        <v>105</v>
      </c>
      <c r="F19" s="5">
        <f>D19*E19</f>
        <v>21000</v>
      </c>
      <c r="G19" s="7"/>
      <c r="H19" s="5"/>
      <c r="I19" s="5"/>
      <c r="J19" s="7">
        <v>200</v>
      </c>
      <c r="K19" s="5">
        <f>E19</f>
        <v>105</v>
      </c>
      <c r="L19" s="5">
        <f>J19*K19</f>
        <v>21000</v>
      </c>
    </row>
    <row r="20" spans="1:13" ht="15" x14ac:dyDescent="0.2">
      <c r="B20" s="9">
        <v>43189</v>
      </c>
      <c r="C20" s="8" t="s">
        <v>1</v>
      </c>
      <c r="D20" s="7"/>
      <c r="E20" s="5"/>
      <c r="F20" s="5"/>
      <c r="G20" s="7">
        <v>25</v>
      </c>
      <c r="H20" s="5">
        <f>K18</f>
        <v>100</v>
      </c>
      <c r="I20" s="5">
        <f>G20*H20</f>
        <v>2500</v>
      </c>
      <c r="J20" s="7"/>
      <c r="K20" s="5"/>
      <c r="L20" s="5"/>
    </row>
    <row r="21" spans="1:13" ht="15" x14ac:dyDescent="0.2">
      <c r="B21" s="9">
        <v>43189</v>
      </c>
      <c r="C21" s="8" t="s">
        <v>1</v>
      </c>
      <c r="D21" s="7"/>
      <c r="E21" s="5"/>
      <c r="F21" s="5"/>
      <c r="G21" s="7">
        <f>175-J18</f>
        <v>150</v>
      </c>
      <c r="H21" s="5">
        <f>K19</f>
        <v>105</v>
      </c>
      <c r="I21" s="5">
        <f>G21*H21</f>
        <v>15750</v>
      </c>
      <c r="J21" s="7">
        <f>J19-G21</f>
        <v>50</v>
      </c>
      <c r="K21" s="5">
        <f>K19</f>
        <v>105</v>
      </c>
      <c r="L21" s="5">
        <f>J21*K21</f>
        <v>5250</v>
      </c>
    </row>
    <row r="22" spans="1:13" x14ac:dyDescent="0.2">
      <c r="B22" s="4" t="s">
        <v>0</v>
      </c>
      <c r="C22" s="3"/>
      <c r="D22" s="3"/>
      <c r="E22" s="3"/>
      <c r="F22" s="3"/>
      <c r="G22" s="3"/>
      <c r="H22" s="3"/>
      <c r="I22" s="2">
        <f>SUM(I15:I21)</f>
        <v>79400</v>
      </c>
    </row>
    <row r="23" spans="1:13" x14ac:dyDescent="0.2">
      <c r="G23" s="18"/>
    </row>
    <row r="24" spans="1:13" ht="15" x14ac:dyDescent="0.2">
      <c r="B24" s="20" t="s">
        <v>12</v>
      </c>
      <c r="C24" s="20"/>
      <c r="D24" s="19" t="s">
        <v>10</v>
      </c>
      <c r="E24" s="19"/>
      <c r="F24" s="19"/>
      <c r="G24" s="19" t="s">
        <v>9</v>
      </c>
      <c r="H24" s="19"/>
      <c r="I24" s="19"/>
      <c r="J24" s="19" t="s">
        <v>8</v>
      </c>
      <c r="K24" s="19"/>
      <c r="L24" s="19"/>
    </row>
    <row r="25" spans="1:13" x14ac:dyDescent="0.2">
      <c r="B25" s="12" t="s">
        <v>7</v>
      </c>
      <c r="C25" s="12" t="s">
        <v>6</v>
      </c>
      <c r="D25" s="12" t="s">
        <v>5</v>
      </c>
      <c r="E25" s="12" t="s">
        <v>4</v>
      </c>
      <c r="F25" s="12" t="s">
        <v>3</v>
      </c>
      <c r="G25" s="12" t="s">
        <v>5</v>
      </c>
      <c r="H25" s="12" t="s">
        <v>4</v>
      </c>
      <c r="I25" s="12" t="s">
        <v>3</v>
      </c>
      <c r="J25" s="12" t="s">
        <v>5</v>
      </c>
      <c r="K25" s="12" t="s">
        <v>4</v>
      </c>
      <c r="L25" s="12" t="s">
        <v>3</v>
      </c>
    </row>
    <row r="26" spans="1:13" ht="15" x14ac:dyDescent="0.2">
      <c r="B26" s="9">
        <v>43163</v>
      </c>
      <c r="C26" s="8" t="s">
        <v>2</v>
      </c>
      <c r="D26" s="7">
        <v>215</v>
      </c>
      <c r="E26" s="5">
        <v>110</v>
      </c>
      <c r="F26" s="5">
        <f>D26*E26</f>
        <v>23650</v>
      </c>
      <c r="G26" s="7"/>
      <c r="H26" s="5"/>
      <c r="I26" s="5"/>
      <c r="J26" s="7">
        <v>215</v>
      </c>
      <c r="K26" s="5">
        <f>E26</f>
        <v>110</v>
      </c>
      <c r="L26" s="5">
        <f>J26*K26</f>
        <v>23650</v>
      </c>
    </row>
    <row r="27" spans="1:13" ht="15" x14ac:dyDescent="0.2">
      <c r="A27" s="18"/>
      <c r="B27" s="9">
        <v>43167</v>
      </c>
      <c r="C27" s="8" t="s">
        <v>2</v>
      </c>
      <c r="D27" s="7">
        <v>400</v>
      </c>
      <c r="E27" s="5">
        <v>100</v>
      </c>
      <c r="F27" s="5">
        <f>D27*E27</f>
        <v>40000</v>
      </c>
      <c r="G27" s="7"/>
      <c r="H27" s="5"/>
      <c r="I27" s="5"/>
      <c r="J27" s="7">
        <v>400</v>
      </c>
      <c r="K27" s="5">
        <f>E27</f>
        <v>100</v>
      </c>
      <c r="L27" s="5">
        <f>J27*K27</f>
        <v>40000</v>
      </c>
    </row>
    <row r="28" spans="1:13" ht="15" x14ac:dyDescent="0.2">
      <c r="B28" s="9">
        <v>43176</v>
      </c>
      <c r="C28" s="8" t="s">
        <v>1</v>
      </c>
      <c r="D28" s="7"/>
      <c r="E28" s="5"/>
      <c r="F28" s="5"/>
      <c r="G28" s="7">
        <f>D27</f>
        <v>400</v>
      </c>
      <c r="H28" s="5">
        <f>K27</f>
        <v>100</v>
      </c>
      <c r="I28" s="5">
        <f>G28*H28</f>
        <v>40000</v>
      </c>
      <c r="J28" s="7"/>
      <c r="K28" s="5"/>
      <c r="L28" s="5"/>
    </row>
    <row r="29" spans="1:13" ht="15" x14ac:dyDescent="0.2">
      <c r="B29" s="9">
        <v>43176</v>
      </c>
      <c r="C29" s="8" t="s">
        <v>1</v>
      </c>
      <c r="D29" s="7"/>
      <c r="E29" s="5"/>
      <c r="F29" s="5"/>
      <c r="G29" s="7">
        <f>590-G28</f>
        <v>190</v>
      </c>
      <c r="H29" s="5">
        <f>K26</f>
        <v>110</v>
      </c>
      <c r="I29" s="5">
        <f>G29*H29</f>
        <v>20900</v>
      </c>
      <c r="J29" s="7">
        <f>J26-G29</f>
        <v>25</v>
      </c>
      <c r="K29" s="5">
        <f>K26</f>
        <v>110</v>
      </c>
      <c r="L29" s="5">
        <f>J29*K29</f>
        <v>2750</v>
      </c>
    </row>
    <row r="30" spans="1:13" ht="15" x14ac:dyDescent="0.2">
      <c r="B30" s="9">
        <v>43181</v>
      </c>
      <c r="C30" s="8" t="s">
        <v>2</v>
      </c>
      <c r="D30" s="7">
        <v>200</v>
      </c>
      <c r="E30" s="5">
        <v>105</v>
      </c>
      <c r="F30" s="5">
        <f>D30*E30</f>
        <v>21000</v>
      </c>
      <c r="G30" s="7"/>
      <c r="H30" s="5"/>
      <c r="I30" s="5"/>
      <c r="J30" s="7">
        <v>200</v>
      </c>
      <c r="K30" s="5">
        <f>E30</f>
        <v>105</v>
      </c>
      <c r="L30" s="5">
        <f>J30*K30</f>
        <v>21000</v>
      </c>
    </row>
    <row r="31" spans="1:13" ht="15" x14ac:dyDescent="0.2">
      <c r="B31" s="9">
        <v>43189</v>
      </c>
      <c r="C31" s="8" t="s">
        <v>1</v>
      </c>
      <c r="D31" s="7"/>
      <c r="E31" s="5"/>
      <c r="F31" s="5"/>
      <c r="G31" s="7">
        <v>175</v>
      </c>
      <c r="H31" s="5">
        <f>K30</f>
        <v>105</v>
      </c>
      <c r="I31" s="5">
        <f>G31*H31</f>
        <v>18375</v>
      </c>
      <c r="J31" s="7">
        <f>J30-G31</f>
        <v>25</v>
      </c>
      <c r="K31" s="5">
        <f>K30</f>
        <v>105</v>
      </c>
      <c r="L31" s="5">
        <f>J31*K31</f>
        <v>2625</v>
      </c>
    </row>
    <row r="32" spans="1:13" x14ac:dyDescent="0.2">
      <c r="B32" s="4" t="s">
        <v>0</v>
      </c>
      <c r="C32" s="3"/>
      <c r="D32" s="3"/>
      <c r="E32" s="3"/>
      <c r="F32" s="3"/>
      <c r="G32" s="3"/>
      <c r="H32" s="3"/>
      <c r="I32" s="2">
        <f>SUM(I26:I31)</f>
        <v>79275</v>
      </c>
    </row>
    <row r="34" spans="2:13" ht="15" x14ac:dyDescent="0.2">
      <c r="B34" s="17" t="s">
        <v>11</v>
      </c>
      <c r="C34" s="16"/>
      <c r="D34" s="15" t="s">
        <v>10</v>
      </c>
      <c r="E34" s="14"/>
      <c r="F34" s="13"/>
      <c r="G34" s="15" t="s">
        <v>9</v>
      </c>
      <c r="H34" s="14"/>
      <c r="I34" s="13"/>
      <c r="J34" s="15" t="s">
        <v>8</v>
      </c>
      <c r="K34" s="14"/>
      <c r="L34" s="13"/>
    </row>
    <row r="35" spans="2:13" x14ac:dyDescent="0.2">
      <c r="B35" s="12" t="s">
        <v>7</v>
      </c>
      <c r="C35" s="12" t="s">
        <v>6</v>
      </c>
      <c r="D35" s="12" t="s">
        <v>5</v>
      </c>
      <c r="E35" s="12" t="s">
        <v>4</v>
      </c>
      <c r="F35" s="12" t="s">
        <v>3</v>
      </c>
      <c r="G35" s="12" t="s">
        <v>5</v>
      </c>
      <c r="H35" s="12" t="s">
        <v>4</v>
      </c>
      <c r="I35" s="12" t="s">
        <v>3</v>
      </c>
      <c r="J35" s="12" t="s">
        <v>5</v>
      </c>
      <c r="K35" s="12" t="s">
        <v>4</v>
      </c>
      <c r="L35" s="12" t="s">
        <v>3</v>
      </c>
    </row>
    <row r="36" spans="2:13" ht="15" x14ac:dyDescent="0.2">
      <c r="B36" s="9">
        <v>43163</v>
      </c>
      <c r="C36" s="8" t="s">
        <v>2</v>
      </c>
      <c r="D36" s="7">
        <v>215</v>
      </c>
      <c r="E36" s="5">
        <v>110</v>
      </c>
      <c r="F36" s="5">
        <f>D36*E36</f>
        <v>23650</v>
      </c>
      <c r="G36" s="7"/>
      <c r="H36" s="5"/>
      <c r="I36" s="5"/>
      <c r="J36" s="7">
        <v>215</v>
      </c>
      <c r="K36" s="6">
        <f>E36</f>
        <v>110</v>
      </c>
      <c r="L36" s="5">
        <f>J36*K36</f>
        <v>23650</v>
      </c>
    </row>
    <row r="37" spans="2:13" ht="15" x14ac:dyDescent="0.2">
      <c r="B37" s="9">
        <v>43167</v>
      </c>
      <c r="C37" s="8" t="s">
        <v>2</v>
      </c>
      <c r="D37" s="7">
        <v>400</v>
      </c>
      <c r="E37" s="5">
        <v>100</v>
      </c>
      <c r="F37" s="5">
        <f>D37*E37</f>
        <v>40000</v>
      </c>
      <c r="G37" s="7"/>
      <c r="H37" s="5"/>
      <c r="I37" s="5"/>
      <c r="J37" s="7">
        <f>J36+D37</f>
        <v>615</v>
      </c>
      <c r="K37" s="6">
        <f>L37/J37</f>
        <v>103.4959349593496</v>
      </c>
      <c r="L37" s="5">
        <f>L36+F37</f>
        <v>63650</v>
      </c>
      <c r="M37" s="11"/>
    </row>
    <row r="38" spans="2:13" ht="15" x14ac:dyDescent="0.2">
      <c r="B38" s="9">
        <v>43176</v>
      </c>
      <c r="C38" s="8" t="s">
        <v>1</v>
      </c>
      <c r="D38" s="7"/>
      <c r="E38" s="5"/>
      <c r="F38" s="5"/>
      <c r="G38" s="7">
        <v>590</v>
      </c>
      <c r="H38" s="10">
        <f>K37</f>
        <v>103.4959349593496</v>
      </c>
      <c r="I38" s="5">
        <f>G38*H38</f>
        <v>61062.601626016265</v>
      </c>
      <c r="J38" s="7">
        <f>J37-G38</f>
        <v>25</v>
      </c>
      <c r="K38" s="6">
        <f>L38/J38</f>
        <v>103.4959349593494</v>
      </c>
      <c r="L38" s="5">
        <f>L37-I38</f>
        <v>2587.3983739837349</v>
      </c>
    </row>
    <row r="39" spans="2:13" ht="15" x14ac:dyDescent="0.2">
      <c r="B39" s="9">
        <v>43181</v>
      </c>
      <c r="C39" s="8" t="s">
        <v>2</v>
      </c>
      <c r="D39" s="7">
        <v>200</v>
      </c>
      <c r="E39" s="5">
        <v>105</v>
      </c>
      <c r="F39" s="5">
        <f>D39*E39</f>
        <v>21000</v>
      </c>
      <c r="G39" s="7"/>
      <c r="H39" s="5"/>
      <c r="I39" s="5"/>
      <c r="J39" s="7">
        <f>J38+D39</f>
        <v>225</v>
      </c>
      <c r="K39" s="6">
        <f>L39/J39</f>
        <v>104.83288166214993</v>
      </c>
      <c r="L39" s="5">
        <f>L38+F39</f>
        <v>23587.398373983735</v>
      </c>
    </row>
    <row r="40" spans="2:13" ht="15" x14ac:dyDescent="0.2">
      <c r="B40" s="9">
        <v>43189</v>
      </c>
      <c r="C40" s="8" t="s">
        <v>1</v>
      </c>
      <c r="D40" s="7"/>
      <c r="E40" s="5"/>
      <c r="F40" s="5"/>
      <c r="G40" s="7">
        <v>175</v>
      </c>
      <c r="H40" s="5">
        <f>K39</f>
        <v>104.83288166214993</v>
      </c>
      <c r="I40" s="5">
        <f>G40*H40</f>
        <v>18345.754290876237</v>
      </c>
      <c r="J40" s="7">
        <f>J39-G40</f>
        <v>50</v>
      </c>
      <c r="K40" s="6">
        <f>L40/J40</f>
        <v>104.83288166214996</v>
      </c>
      <c r="L40" s="5">
        <f>L39-I40</f>
        <v>5241.6440831074979</v>
      </c>
    </row>
    <row r="41" spans="2:13" x14ac:dyDescent="0.2">
      <c r="B41" s="4" t="s">
        <v>0</v>
      </c>
      <c r="C41" s="3"/>
      <c r="D41" s="3"/>
      <c r="E41" s="3"/>
      <c r="F41" s="3"/>
      <c r="G41" s="3"/>
      <c r="H41" s="3"/>
      <c r="I41" s="2">
        <f>SUM(I36:I40)</f>
        <v>79408.355916892498</v>
      </c>
    </row>
    <row r="42" spans="2:13" x14ac:dyDescent="0.2">
      <c r="K42" s="1"/>
    </row>
  </sheetData>
  <mergeCells count="16">
    <mergeCell ref="B32:H32"/>
    <mergeCell ref="D13:F13"/>
    <mergeCell ref="G13:I13"/>
    <mergeCell ref="J13:L13"/>
    <mergeCell ref="B13:C13"/>
    <mergeCell ref="B22:H22"/>
    <mergeCell ref="J34:L34"/>
    <mergeCell ref="G34:I34"/>
    <mergeCell ref="D34:F34"/>
    <mergeCell ref="B34:C34"/>
    <mergeCell ref="B5:L5"/>
    <mergeCell ref="B41:H41"/>
    <mergeCell ref="B24:C24"/>
    <mergeCell ref="D24:F24"/>
    <mergeCell ref="G24:I24"/>
    <mergeCell ref="J24:L24"/>
  </mergeCells>
  <hyperlinks>
    <hyperlink ref="B2" r:id="rId1"/>
  </hyperlinks>
  <pageMargins left="0.75" right="0.75" top="1" bottom="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Valuación de inventarios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Valuación de inventarios</dc:title>
  <dc:creator>Ingenio Empresa</dc:creator>
  <cp:keywords>Valuación de inventarios</cp:keywords>
  <cp:lastModifiedBy>Coordinador Calidad</cp:lastModifiedBy>
  <dcterms:created xsi:type="dcterms:W3CDTF">2018-04-30T22:30:28Z</dcterms:created>
  <dcterms:modified xsi:type="dcterms:W3CDTF">2018-04-30T22:31:12Z</dcterms:modified>
</cp:coreProperties>
</file>